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OneDrive\2021\Documents\Monitorimet\4 Mujori III\"/>
    </mc:Choice>
  </mc:AlternateContent>
  <bookViews>
    <workbookView xWindow="-60" yWindow="-60" windowWidth="15480" windowHeight="11640" tabRatio="715"/>
  </bookViews>
  <sheets>
    <sheet name="Aneksi nr.1" sheetId="7" r:id="rId1"/>
    <sheet name="Aneksi nr.2" sheetId="4" r:id="rId2"/>
    <sheet name="Aneksi nr. 3" sheetId="12" r:id="rId3"/>
    <sheet name="Aneksi nr. 4" sheetId="13" r:id="rId4"/>
    <sheet name="Aneksi nr. 5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4" hidden="1">{"Main Economic Indicators",#N/A,FALSE,"C"}</definedName>
    <definedName name="ams" hidden="1">{"Main Economic Indicators",#N/A,FALSE,"C"}</definedName>
    <definedName name="amstwo" localSheetId="4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'[23]2003'!#REF!</definedName>
    <definedName name="Dhjetor_Ar_TOT_Valute">'[23]2003'!#REF!</definedName>
    <definedName name="Discount_NC">'[22]Triangle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4" hidden="1">{"Main Economic Indicators",#N/A,FALSE,"C"}</definedName>
    <definedName name="endrit" hidden="1">{"Main Economic Indicators",#N/A,FALSE,"C"}</definedName>
    <definedName name="ergferger" localSheetId="4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'[22]Triangle private'!$C$14</definedName>
    <definedName name="Gross_reserves">#REF!</definedName>
    <definedName name="Gusht_Ar_TOT_Lek">'[23]2003'!#REF!</definedName>
    <definedName name="Gusht_Ar_TOT_Valute">'[23]2003'!#REF!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'[22]Triangle private'!$C$16</definedName>
    <definedName name="InterestRate">#REF!</definedName>
    <definedName name="ISD">#REF!</definedName>
    <definedName name="ITL">#REF!</definedName>
    <definedName name="Janar_Ar_TOT_Lek">'[23]2003'!#REF!</definedName>
    <definedName name="Janar_Ar_TOT_Valute">'[23]2003'!#REF!</definedName>
    <definedName name="JPY">#REF!</definedName>
    <definedName name="KA">#REF!</definedName>
    <definedName name="KEND">#REF!</definedName>
    <definedName name="KMENU">#REF!</definedName>
    <definedName name="Korrik_Ar_TOT_Lek">'[23]2003'!#REF!</definedName>
    <definedName name="Korrik_Ar_TOT_Valute">'[23]2003'!#REF!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'[23]2003'!#REF!</definedName>
    <definedName name="Maj_Ar_TOT_Valute">'[23]2003'!#REF!</definedName>
    <definedName name="Mars_Ar_TOT_Lek">#REF!</definedName>
    <definedName name="Mars_Ar_TOT_Valute">#REF!</definedName>
    <definedName name="Maturity_NC">'[22]Triangle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'[23]2003'!#REF!</definedName>
    <definedName name="Nentor_Ar_TOT_Valute">'[23]2003'!#REF!</definedName>
    <definedName name="newname" hidden="1">[11]ER!#REF!</definedName>
    <definedName name="newname2" localSheetId="4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4" hidden="1">{"WEO",#N/A,FALSE,"T"}</definedName>
    <definedName name="newname4" hidden="1">{"WEO",#N/A,FALSE,"T"}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'[23]2003'!#REF!</definedName>
    <definedName name="Prill_Ar_TOT_Valute">'[23]2003'!#REF!</definedName>
    <definedName name="print">#REF!</definedName>
    <definedName name="_xlnm.Print_Area" localSheetId="2">'Aneksi nr. 3'!$A$1:$S$39</definedName>
    <definedName name="_xlnm.Print_Area" localSheetId="3">'Aneksi nr. 4'!$A$1:$J$47</definedName>
    <definedName name="_xlnm.Print_Area" localSheetId="4">'Aneksi nr. 5'!$A$1:$L$32</definedName>
    <definedName name="_xlnm.Print_Area" localSheetId="0">'Aneksi nr.1'!$A$1:$I$27</definedName>
    <definedName name="_xlnm.Print_Area" localSheetId="1">'Aneksi nr.2'!$A$1:$I$35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'[23]2003'!#REF!</definedName>
    <definedName name="Qershor_Ar_TOT_Valute">'[23]2003'!#REF!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4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'[23]2003'!#REF!</definedName>
    <definedName name="Shkurt_Ar_TOT_Valute">'[23]2003'!#REF!</definedName>
    <definedName name="Shtator_Ar_TOT_Lek">'[23]2003'!#REF!</definedName>
    <definedName name="Shtator_Ar_TOT_Valute">'[23]2003'!#REF!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'[23]2003'!#REF!</definedName>
    <definedName name="Tetor_Ar_TOT_Valute">'[23]2003'!#REF!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formula." localSheetId="4" hidden="1">{#N/A,#N/A,FALSE,"MS"}</definedName>
    <definedName name="wrn.formula." hidden="1">{#N/A,#N/A,FALSE,"MS"}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4" hidden="1">{"Main Economic Indicators",#N/A,FALSE,"C"}</definedName>
    <definedName name="wrn.Main._.Economic._.Indicators." hidden="1">{"Main Economic Indicators",#N/A,FALSE,"C"}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hidden="1">{"MONA",#N/A,FALSE,"S"}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4" hidden="1">{"WEO",#N/A,FALSE,"T"}</definedName>
    <definedName name="wrn.WEO." hidden="1">{"WEO",#N/A,FALSE,"T"}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4" l="1"/>
  <c r="N15" i="4"/>
  <c r="H15" i="4"/>
  <c r="H12" i="4"/>
  <c r="H11" i="4"/>
  <c r="H10" i="4"/>
  <c r="N17" i="4" l="1"/>
  <c r="M17" i="4"/>
  <c r="Q21" i="4" l="1"/>
  <c r="Q22" i="4"/>
  <c r="Q20" i="4"/>
  <c r="N21" i="4"/>
  <c r="N22" i="4"/>
  <c r="N23" i="4"/>
  <c r="N24" i="4"/>
  <c r="N25" i="4"/>
  <c r="N20" i="4"/>
  <c r="X8" i="7"/>
  <c r="X9" i="7"/>
  <c r="X7" i="7"/>
  <c r="I12" i="12"/>
  <c r="F17" i="4"/>
  <c r="F28" i="4" s="1"/>
  <c r="F40" i="4" s="1"/>
  <c r="I11" i="13"/>
  <c r="M11" i="13"/>
  <c r="M12" i="13"/>
  <c r="M13" i="13"/>
  <c r="M16" i="13"/>
  <c r="M10" i="13"/>
  <c r="O14" i="12"/>
  <c r="P14" i="12" s="1"/>
  <c r="L14" i="12"/>
  <c r="I14" i="12"/>
  <c r="Q14" i="12"/>
  <c r="I15" i="12"/>
  <c r="L36" i="12"/>
  <c r="L35" i="12"/>
  <c r="I36" i="12"/>
  <c r="I35" i="12"/>
  <c r="L15" i="12"/>
  <c r="L13" i="12"/>
  <c r="L12" i="12"/>
  <c r="L11" i="12"/>
  <c r="I11" i="12"/>
  <c r="O11" i="12"/>
  <c r="P11" i="12" s="1"/>
  <c r="I33" i="13"/>
  <c r="I10" i="13"/>
  <c r="I12" i="7"/>
  <c r="C18" i="7"/>
  <c r="C20" i="7"/>
  <c r="C17" i="4"/>
  <c r="C21" i="4"/>
  <c r="C25" i="4"/>
  <c r="C26" i="4" s="1"/>
  <c r="H18" i="7"/>
  <c r="H20" i="7"/>
  <c r="I23" i="4"/>
  <c r="I24" i="4"/>
  <c r="I22" i="4"/>
  <c r="I25" i="4" s="1"/>
  <c r="I19" i="4"/>
  <c r="I21" i="4" s="1"/>
  <c r="I26" i="4" s="1"/>
  <c r="I20" i="4"/>
  <c r="I18" i="4"/>
  <c r="I11" i="4"/>
  <c r="I12" i="4"/>
  <c r="I13" i="4"/>
  <c r="I14" i="4"/>
  <c r="I15" i="4"/>
  <c r="I16" i="4"/>
  <c r="I10" i="4"/>
  <c r="I13" i="7"/>
  <c r="I14" i="7"/>
  <c r="I15" i="7"/>
  <c r="I16" i="7"/>
  <c r="I35" i="13"/>
  <c r="I36" i="13"/>
  <c r="I34" i="13"/>
  <c r="I13" i="12"/>
  <c r="F15" i="12"/>
  <c r="O12" i="12"/>
  <c r="P12" i="12" s="1"/>
  <c r="O13" i="12"/>
  <c r="P13" i="12" s="1"/>
  <c r="O15" i="12"/>
  <c r="R15" i="12"/>
  <c r="O36" i="12"/>
  <c r="F36" i="12"/>
  <c r="P36" i="12" s="1"/>
  <c r="O35" i="12"/>
  <c r="Q35" i="12" s="1"/>
  <c r="R35" i="12"/>
  <c r="F35" i="12"/>
  <c r="D25" i="4"/>
  <c r="E21" i="4"/>
  <c r="F21" i="4"/>
  <c r="G21" i="4"/>
  <c r="H21" i="4"/>
  <c r="D21" i="4"/>
  <c r="E17" i="4"/>
  <c r="E28" i="4" s="1"/>
  <c r="E40" i="4" s="1"/>
  <c r="G17" i="4"/>
  <c r="H17" i="4"/>
  <c r="D17" i="4"/>
  <c r="E25" i="4"/>
  <c r="F25" i="4"/>
  <c r="G25" i="4"/>
  <c r="H25" i="4"/>
  <c r="D18" i="7"/>
  <c r="D20" i="7"/>
  <c r="E18" i="7"/>
  <c r="E20" i="7" s="1"/>
  <c r="F18" i="7"/>
  <c r="F20" i="7" s="1"/>
  <c r="G18" i="7"/>
  <c r="G20" i="7" s="1"/>
  <c r="P35" i="12"/>
  <c r="R14" i="12"/>
  <c r="R36" i="12"/>
  <c r="P15" i="12"/>
  <c r="Q36" i="12"/>
  <c r="Q15" i="12"/>
  <c r="E26" i="4"/>
  <c r="G26" i="4"/>
  <c r="F26" i="4"/>
  <c r="H26" i="4"/>
  <c r="D26" i="4"/>
  <c r="G28" i="4"/>
  <c r="G40" i="4" s="1"/>
  <c r="D28" i="4"/>
  <c r="D40" i="4"/>
  <c r="C28" i="4"/>
  <c r="C40" i="4"/>
  <c r="R12" i="12" l="1"/>
  <c r="R13" i="12"/>
  <c r="Q13" i="12"/>
  <c r="Q12" i="12"/>
  <c r="H28" i="4"/>
  <c r="H40" i="4" s="1"/>
  <c r="I17" i="4"/>
  <c r="I28" i="4" s="1"/>
  <c r="I40" i="4" s="1"/>
  <c r="I18" i="7"/>
  <c r="R11" i="12"/>
  <c r="Q11" i="12"/>
</calcChain>
</file>

<file path=xl/sharedStrings.xml><?xml version="1.0" encoding="utf-8"?>
<sst xmlns="http://schemas.openxmlformats.org/spreadsheetml/2006/main" count="401" uniqueCount="211">
  <si>
    <t>ANEKSI nr.1 "Raporti i Shpenzimeve sipas Programeve"</t>
  </si>
  <si>
    <t>ne 000/leke</t>
  </si>
  <si>
    <t>Emri i Grupit</t>
  </si>
  <si>
    <t>E-Qeverisja</t>
  </si>
  <si>
    <t>Kodi i Grupit</t>
  </si>
  <si>
    <t>87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</si>
  <si>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</si>
  <si>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</si>
  <si>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</si>
  <si>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</si>
  <si>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</si>
  <si>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</si>
  <si>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</si>
  <si>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</si>
  <si>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</si>
  <si>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</si>
  <si>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</si>
  <si>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</si>
  <si>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</si>
  <si>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</si>
  <si>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</si>
  <si>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i
vitit paraardhes
Viti 2020</t>
  </si>
  <si>
    <t>Viti 2021</t>
  </si>
  <si>
    <t>Plan Fillestar Viti 2021</t>
  </si>
  <si>
    <t>Plan i Rishikuar Viti 2021</t>
  </si>
  <si>
    <t xml:space="preserve"> Plani i Periudhes/progresiv</t>
  </si>
  <si>
    <t>i
Periudhes/progresiv</t>
  </si>
  <si>
    <t>0001</t>
  </si>
  <si>
    <t>E- Qeverisja - Autoriteti Kombetar per Certifikimin Elektronik DHE Sigurine Kibernetike (AKCESK)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</si>
  <si>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</si>
  <si>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</si>
  <si>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</si>
  <si>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</si>
  <si>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</si>
  <si>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</si>
  <si>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</si>
  <si>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</si>
  <si>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.........</t>
  </si>
  <si>
    <t>...........</t>
  </si>
  <si>
    <t>Totali i Shpenzimeve te Ministrise</t>
  </si>
  <si>
    <t xml:space="preserve">Shpenzime nga te Ardhurat Jashte limitit </t>
  </si>
  <si>
    <t xml:space="preserve">Totali </t>
  </si>
  <si>
    <t>Sekretari i Përgjithshëm</t>
  </si>
  <si>
    <t>Emri</t>
  </si>
  <si>
    <t>Firma</t>
  </si>
  <si>
    <t>Data</t>
  </si>
  <si>
    <t>ANEKSI nr.2 "Raporti i Shpenzimeve  të Programit sipas Shpenzimeve"</t>
  </si>
  <si>
    <t>Programi</t>
  </si>
  <si>
    <t>Kodi i Programit</t>
  </si>
  <si>
    <t>1087027</t>
  </si>
  <si>
    <t>Art.</t>
  </si>
  <si>
    <t>i vitit paraardhes
Viti 2020</t>
  </si>
  <si>
    <t>Plan                   Viti 2021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</si>
  <si>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</si>
  <si>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</si>
  <si>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</si>
  <si>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</si>
  <si>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</si>
  <si>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</si>
  <si>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</si>
  <si>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</si>
  <si>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</si>
  <si>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</si>
  <si>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</si>
  <si>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</si>
  <si>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</si>
  <si>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</si>
  <si>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</si>
  <si>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</si>
  <si>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</si>
  <si>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</si>
  <si>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</si>
  <si>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</si>
  <si>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</si>
  <si>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</si>
  <si>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</si>
  <si>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</si>
  <si>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</si>
  <si>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</si>
  <si>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</si>
  <si>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</si>
  <si>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</si>
  <si>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</si>
  <si>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</si>
  <si>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</si>
  <si>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</si>
  <si>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</si>
  <si>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</si>
  <si>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</si>
  <si>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</si>
  <si>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</si>
  <si>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</si>
  <si>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</si>
  <si>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</si>
  <si>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</si>
  <si>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</si>
  <si>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</si>
  <si>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</si>
  <si>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</si>
  <si>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Pajisje zyre</t>
  </si>
  <si>
    <t>......</t>
  </si>
  <si>
    <t>B</t>
  </si>
  <si>
    <t>C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</si>
  <si>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</si>
  <si>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</si>
  <si>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</si>
  <si>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</si>
  <si>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</si>
  <si>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D</t>
  </si>
  <si>
    <t>Treguesi i Performances .....</t>
  </si>
  <si>
    <t>Shembull:</t>
  </si>
  <si>
    <t>V = IV - I</t>
  </si>
  <si>
    <t>V = IV - II</t>
  </si>
  <si>
    <t>V = IV - III</t>
  </si>
  <si>
    <t>Kodi i Produktit</t>
  </si>
  <si>
    <t>Emertimi I Produktit</t>
  </si>
  <si>
    <t>Sasia (v.2015)</t>
  </si>
  <si>
    <t>Shpenzimet 
(v.2015)</t>
  </si>
  <si>
    <t>Kosto per Njesi (v.2015)</t>
  </si>
  <si>
    <t>Sasia (v.2016)</t>
  </si>
  <si>
    <t>Shpenzimet 
(v.2016)</t>
  </si>
  <si>
    <t>Kosto per Njesi 
(v.2016)</t>
  </si>
  <si>
    <t>Sasia e Rishikuar (v.2016)</t>
  </si>
  <si>
    <t>Shpenzimet e Rishikuara 
(v.2016)</t>
  </si>
  <si>
    <t>Kosto per Njesi e Rishikuar 
(v.2016)</t>
  </si>
  <si>
    <t>Sasia  (Faktike 2016)</t>
  </si>
  <si>
    <t>Shpenzimet (Faktike 2016)</t>
  </si>
  <si>
    <t>Kosto per Njesi (Faktike 2016)</t>
  </si>
  <si>
    <t xml:space="preserve">Diferenca 
</t>
  </si>
  <si>
    <t>Të trajnuar ne Drejtorite Rajonale te Formimit Profesional</t>
  </si>
  <si>
    <t>numër</t>
  </si>
  <si>
    <t>Persona të trajtuar me pagesë papunësie</t>
  </si>
  <si>
    <t>ANEKSI nr.4 "Raporti i realizimit te objektivave te politikes se programit"</t>
  </si>
  <si>
    <t>Periudha e Raportimit: ..............</t>
  </si>
  <si>
    <t>01140</t>
  </si>
  <si>
    <t>Emertimi i programit:</t>
  </si>
  <si>
    <t>Qellimi 1</t>
  </si>
  <si>
    <t>Garanton sigurinë për shërbimet e besuara, në veçanti për garantimin e besueshmërisë dhe sigurisë në transaksionet elektronike ndërmjet qytetarëve, biznesit dhe autoriteteve publike, duke rritur efektivitetin e shërbimeve publike e private dhe tregtisë elektronike si dhe përcakton standardet minimale teknike për sigurinë e të dhënave dhe rrjeteve/sistemeve kompjuterike të shoqërisë së informacionit, në përputhje me standardet ndërkombëtare në këtë fushë, me qellim krijimin e nje mjedisi te sigurt elektronik</t>
  </si>
  <si>
    <t>.....</t>
  </si>
  <si>
    <t>**Treguesit e performancës/Produktet: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</si>
  <si>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</si>
  <si>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</si>
  <si>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</si>
  <si>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</si>
  <si>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Niveli i planifikuar ne vitin korent</t>
  </si>
  <si>
    <t>Niveli i rishikuar ne vitin korent</t>
  </si>
  <si>
    <t>Niveli faktik ne fund te vitit korent</t>
  </si>
  <si>
    <t>% e Realizimit te Treguesit te Performances/Produktit</t>
  </si>
  <si>
    <t>Objektivi 1.1</t>
  </si>
  <si>
    <t xml:space="preserve">"Krijimi i mekanizmave funksionale per rritjen e nivelit te sigurise kibernetike"  </t>
  </si>
  <si>
    <t xml:space="preserve">Objektivi 1.2 </t>
  </si>
  <si>
    <t>Permiresimi i cilesise se kushteve të punës për punonjesit</t>
  </si>
  <si>
    <t>Objektivi 1.3</t>
  </si>
  <si>
    <t xml:space="preserve"> ………..</t>
  </si>
  <si>
    <t>..............</t>
  </si>
  <si>
    <r>
      <rPr>
        <b/>
        <i/>
        <sz val="11"/>
        <color indexed="60"/>
        <rFont val="Calibri"/>
        <family val="2"/>
        <charset val="238"/>
      </rPr>
      <t>*</t>
    </r>
    <r>
      <rPr>
        <b/>
        <i/>
        <sz val="10"/>
        <color indexed="60"/>
        <rFont val="Calibri"/>
        <family val="2"/>
        <charset val="238"/>
      </rPr>
      <t>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</si>
  <si>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1"/>
        <color indexed="60"/>
        <rFont val="Calibri"/>
        <family val="2"/>
        <charset val="238"/>
      </rPr>
      <t>** Si tregues për vlerësimin e performancës së objektivave, krahas produkteve, shërbejnë edhe tregues të tjerë të matshëm të lidhur me to. Këto mund të jene standarte të njohura të fushës; tregues statistikorë; indekse kombëtare e ndërkombëtare,etj.</t>
    </r>
    <r>
      <rPr>
        <b/>
        <i/>
        <sz val="10"/>
        <color indexed="60"/>
        <rFont val="Calibri"/>
        <family val="2"/>
        <charset val="238"/>
      </rPr>
      <t xml:space="preserve"> </t>
    </r>
  </si>
  <si>
    <r>
      <rPr>
        <b/>
        <i/>
        <sz val="11"/>
        <color indexed="60"/>
        <rFont val="Calibri"/>
        <family val="2"/>
        <charset val="238"/>
      </rPr>
      <t>***</t>
    </r>
    <r>
      <rPr>
        <b/>
        <i/>
        <sz val="10"/>
        <color indexed="60"/>
        <rFont val="Calibri"/>
        <family val="2"/>
        <charset val="238"/>
      </rPr>
      <t>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</si>
  <si>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</si>
  <si>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</si>
  <si>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</si>
  <si>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t>........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</si>
  <si>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</si>
  <si>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</si>
  <si>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</si>
  <si>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</si>
  <si>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</si>
  <si>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</si>
  <si>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</si>
  <si>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</si>
  <si>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</si>
  <si>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</si>
  <si>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</si>
  <si>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</si>
  <si>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</si>
  <si>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</si>
  <si>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</si>
  <si>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</si>
  <si>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………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</si>
  <si>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</si>
  <si>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</si>
  <si>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</si>
  <si>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</si>
  <si>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</si>
  <si>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</si>
  <si>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</si>
  <si>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</si>
  <si>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</si>
  <si>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2020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</si>
  <si>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</si>
  <si>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</si>
  <si>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</si>
  <si>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</si>
  <si>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</si>
  <si>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</si>
  <si>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</si>
  <si>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M870019</t>
  </si>
  <si>
    <t>M870018</t>
  </si>
  <si>
    <t>M870036</t>
  </si>
  <si>
    <t>.</t>
  </si>
  <si>
    <t>Projektet me financim te huaj (ne 000/leke)</t>
  </si>
  <si>
    <t>Grant/</t>
  </si>
  <si>
    <t>Vitit i përfundimit</t>
  </si>
  <si>
    <t>Buxheti ________</t>
  </si>
  <si>
    <t>Plani i buxhetit viti ______</t>
  </si>
  <si>
    <t>Kredi</t>
  </si>
  <si>
    <t>-</t>
  </si>
  <si>
    <t>Sistem per hetimin e aktiviteteve te softwareve</t>
  </si>
  <si>
    <t>Platforme per analizimin e aktiviteteve keqdashese</t>
  </si>
  <si>
    <t>Blerje pajisje kompjuterike</t>
  </si>
  <si>
    <t>Plani i buxhetit viti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</si>
</sst>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-* #,##0.000_L_e_k_-;\-* #,##0.000_L_e_k_-;_-* &quot;-&quot;??_L_e_k_-;_-@_-"/>
    <numFmt numFmtId="190" formatCode="_-* #,##0_L_e_k_-;\-* #,##0_L_e_k_-;_-* &quot;-&quot;??_L_e_k_-;_-@_-"/>
    <numFmt numFmtId="191" formatCode="0.000"/>
    <numFmt numFmtId="192" formatCode="_(* #,##0.000_);_(* \(#,##0.000\);_(* &quot;-&quot;???_);_(@_)"/>
  </numFmts>
  <fonts count="106">
    <font>
      <sz val="10"/>
      <name val="Arial"/>
      <charset val="238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i/>
      <sz val="10"/>
      <color indexed="60"/>
      <name val="Calibri"/>
      <family val="2"/>
      <charset val="238"/>
    </font>
    <font>
      <i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sz val="11"/>
      <color rgb="FF000000"/>
      <name val="Calibri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sz val="9"/>
      <color rgb="FFC0000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6">
    <xf numFmtId="0" fontId="0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75" fontId="15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3" fontId="3" fillId="20" borderId="1" applyNumberFormat="0"/>
    <xf numFmtId="0" fontId="19" fillId="21" borderId="2" applyNumberFormat="0" applyAlignment="0" applyProtection="0"/>
    <xf numFmtId="0" fontId="20" fillId="0" borderId="3" applyNumberFormat="0" applyFont="0" applyFill="0" applyAlignment="0" applyProtection="0"/>
    <xf numFmtId="0" fontId="21" fillId="22" borderId="4" applyNumberFormat="0" applyAlignment="0" applyProtection="0"/>
    <xf numFmtId="164" fontId="1" fillId="0" borderId="0" applyFont="0" applyFill="0" applyBorder="0" applyAlignment="0" applyProtection="0"/>
    <xf numFmtId="0" fontId="22" fillId="0" borderId="0"/>
    <xf numFmtId="170" fontId="23" fillId="0" borderId="0">
      <alignment horizontal="right" vertical="top"/>
    </xf>
    <xf numFmtId="0" fontId="22" fillId="0" borderId="0"/>
    <xf numFmtId="0" fontId="22" fillId="0" borderId="0"/>
    <xf numFmtId="0" fontId="20" fillId="0" borderId="0" applyFont="0" applyFill="0" applyBorder="0" applyAlignment="0" applyProtection="0"/>
    <xf numFmtId="0" fontId="3" fillId="23" borderId="0" applyNumberFormat="0" applyBorder="0" applyProtection="0"/>
    <xf numFmtId="176" fontId="3" fillId="0" borderId="0" applyFont="0" applyFill="0" applyBorder="0" applyAlignment="0" applyProtection="0"/>
    <xf numFmtId="168" fontId="8" fillId="24" borderId="5" applyNumberFormat="0" applyFont="0" applyBorder="0" applyAlignment="0" applyProtection="0">
      <alignment horizontal="right"/>
    </xf>
    <xf numFmtId="0" fontId="24" fillId="0" borderId="0" applyNumberForma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5" fillId="4" borderId="0" applyNumberFormat="0" applyBorder="0" applyAlignment="0" applyProtection="0"/>
    <xf numFmtId="38" fontId="10" fillId="2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25" borderId="1" applyNumberFormat="0" applyBorder="0" applyProtection="0"/>
    <xf numFmtId="165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30" fillId="7" borderId="2" applyNumberFormat="0" applyAlignment="0" applyProtection="0"/>
    <xf numFmtId="10" fontId="10" fillId="26" borderId="9" applyNumberFormat="0" applyBorder="0" applyAlignment="0" applyProtection="0"/>
    <xf numFmtId="3" fontId="3" fillId="27" borderId="0" applyNumberFormat="0" applyBorder="0"/>
    <xf numFmtId="165" fontId="31" fillId="0" borderId="0"/>
    <xf numFmtId="0" fontId="32" fillId="0" borderId="10" applyNumberFormat="0" applyFill="0" applyAlignment="0" applyProtection="0"/>
    <xf numFmtId="184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3" fillId="28" borderId="1" applyNumberFormat="0"/>
    <xf numFmtId="3" fontId="3" fillId="29" borderId="1" applyNumberFormat="0" applyFont="0" applyAlignment="0"/>
    <xf numFmtId="187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4" fillId="30" borderId="0" applyNumberFormat="0" applyBorder="0" applyAlignment="0" applyProtection="0"/>
    <xf numFmtId="0" fontId="35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177" fontId="37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8" fillId="21" borderId="11" applyNumberFormat="0" applyAlignment="0" applyProtection="0"/>
    <xf numFmtId="40" fontId="39" fillId="26" borderId="0">
      <alignment horizontal="right"/>
    </xf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" fontId="20" fillId="0" borderId="0" applyFont="0" applyFill="0" applyBorder="0" applyAlignment="0" applyProtection="0"/>
    <xf numFmtId="185" fontId="37" fillId="0" borderId="0" applyFill="0" applyBorder="0" applyAlignment="0">
      <alignment horizontal="centerContinuous"/>
    </xf>
    <xf numFmtId="3" fontId="3" fillId="32" borderId="1" applyNumberFormat="0"/>
    <xf numFmtId="0" fontId="15" fillId="0" borderId="0"/>
    <xf numFmtId="0" fontId="40" fillId="0" borderId="0"/>
    <xf numFmtId="0" fontId="14" fillId="0" borderId="0">
      <alignment vertical="top"/>
    </xf>
    <xf numFmtId="0" fontId="3" fillId="0" borderId="0" applyNumberFormat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44" fillId="0" borderId="0" applyNumberFormat="0" applyFont="0" applyFill="0" applyBorder="0" applyAlignment="0" applyProtection="0">
      <alignment horizontal="left" vertical="top"/>
    </xf>
    <xf numFmtId="0" fontId="37" fillId="0" borderId="0"/>
    <xf numFmtId="0" fontId="46" fillId="0" borderId="0">
      <alignment horizontal="left" wrapText="1"/>
    </xf>
    <xf numFmtId="0" fontId="47" fillId="0" borderId="13" applyNumberFormat="0" applyFont="0" applyFill="0" applyBorder="0" applyAlignment="0" applyProtection="0">
      <alignment horizontal="center" wrapText="1"/>
    </xf>
    <xf numFmtId="181" fontId="15" fillId="0" borderId="0" applyNumberFormat="0" applyFont="0" applyFill="0" applyBorder="0" applyAlignment="0" applyProtection="0">
      <alignment horizontal="right"/>
    </xf>
    <xf numFmtId="0" fontId="47" fillId="0" borderId="0" applyNumberFormat="0" applyFont="0" applyFill="0" applyBorder="0" applyAlignment="0" applyProtection="0">
      <alignment horizontal="left" indent="1"/>
    </xf>
    <xf numFmtId="182" fontId="47" fillId="0" borderId="0" applyNumberFormat="0" applyFont="0" applyFill="0" applyBorder="0" applyAlignment="0" applyProtection="0"/>
    <xf numFmtId="0" fontId="37" fillId="0" borderId="13" applyNumberFormat="0" applyFont="0" applyFill="0" applyAlignment="0" applyProtection="0">
      <alignment horizontal="center"/>
    </xf>
    <xf numFmtId="0" fontId="37" fillId="0" borderId="0" applyNumberFormat="0" applyFont="0" applyFill="0" applyBorder="0" applyAlignment="0" applyProtection="0">
      <alignment horizontal="left" wrapText="1" indent="1"/>
    </xf>
    <xf numFmtId="0" fontId="47" fillId="0" borderId="0" applyNumberFormat="0" applyFont="0" applyFill="0" applyBorder="0" applyAlignment="0" applyProtection="0">
      <alignment horizontal="left" indent="1"/>
    </xf>
    <xf numFmtId="0" fontId="37" fillId="0" borderId="0" applyNumberFormat="0" applyFont="0" applyFill="0" applyBorder="0" applyAlignment="0" applyProtection="0">
      <alignment horizontal="left" wrapText="1" indent="2"/>
    </xf>
    <xf numFmtId="183" fontId="37" fillId="0" borderId="0">
      <alignment horizontal="right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9" fontId="50" fillId="0" borderId="0">
      <alignment horizontal="right"/>
    </xf>
    <xf numFmtId="0" fontId="51" fillId="0" borderId="0" applyProtection="0"/>
    <xf numFmtId="186" fontId="51" fillId="0" borderId="0" applyProtection="0"/>
    <xf numFmtId="0" fontId="52" fillId="0" borderId="0" applyProtection="0"/>
    <xf numFmtId="0" fontId="53" fillId="0" borderId="0" applyProtection="0"/>
    <xf numFmtId="0" fontId="51" fillId="0" borderId="14" applyProtection="0"/>
    <xf numFmtId="0" fontId="51" fillId="0" borderId="0"/>
    <xf numFmtId="10" fontId="51" fillId="0" borderId="0" applyProtection="0"/>
    <xf numFmtId="0" fontId="51" fillId="0" borderId="0"/>
    <xf numFmtId="2" fontId="51" fillId="0" borderId="0" applyProtection="0"/>
    <xf numFmtId="4" fontId="51" fillId="0" borderId="0" applyProtection="0"/>
  </cellStyleXfs>
  <cellXfs count="414">
    <xf numFmtId="0" fontId="0" fillId="0" borderId="0" xfId="0"/>
    <xf numFmtId="0" fontId="2" fillId="0" borderId="0" xfId="0" applyFont="1"/>
    <xf numFmtId="165" fontId="5" fillId="0" borderId="0" xfId="0" applyNumberFormat="1" applyFont="1" applyAlignment="1">
      <alignment wrapText="1"/>
    </xf>
    <xf numFmtId="0" fontId="5" fillId="0" borderId="15" xfId="0" applyFont="1" applyBorder="1"/>
    <xf numFmtId="0" fontId="54" fillId="0" borderId="0" xfId="0" applyFont="1"/>
    <xf numFmtId="0" fontId="5" fillId="0" borderId="0" xfId="0" applyFont="1" applyAlignment="1">
      <alignment horizontal="center"/>
    </xf>
    <xf numFmtId="0" fontId="75" fillId="0" borderId="0" xfId="0" applyFont="1"/>
    <xf numFmtId="0" fontId="5" fillId="0" borderId="9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5" fillId="0" borderId="19" xfId="0" applyFont="1" applyBorder="1"/>
    <xf numFmtId="0" fontId="6" fillId="0" borderId="0" xfId="0" applyFont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77" fillId="0" borderId="23" xfId="0" applyNumberFormat="1" applyFont="1" applyBorder="1" applyAlignment="1">
      <alignment horizontal="center" vertical="center"/>
    </xf>
    <xf numFmtId="49" fontId="77" fillId="0" borderId="24" xfId="0" applyNumberFormat="1" applyFont="1" applyBorder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79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33" borderId="15" xfId="0" applyFont="1" applyFill="1" applyBorder="1" applyAlignment="1">
      <alignment horizontal="center"/>
    </xf>
    <xf numFmtId="0" fontId="80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57" fillId="0" borderId="28" xfId="0" applyFont="1" applyBorder="1" applyAlignment="1">
      <alignment horizontal="center"/>
    </xf>
    <xf numFmtId="49" fontId="82" fillId="0" borderId="24" xfId="0" applyNumberFormat="1" applyFont="1" applyBorder="1" applyAlignment="1">
      <alignment horizontal="center" vertical="center"/>
    </xf>
    <xf numFmtId="165" fontId="56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1" fillId="33" borderId="1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57" fillId="34" borderId="29" xfId="0" applyNumberFormat="1" applyFont="1" applyFill="1" applyBorder="1" applyAlignment="1">
      <alignment horizontal="center"/>
    </xf>
    <xf numFmtId="0" fontId="83" fillId="33" borderId="15" xfId="0" applyFont="1" applyFill="1" applyBorder="1" applyAlignment="1">
      <alignment horizontal="center"/>
    </xf>
    <xf numFmtId="0" fontId="77" fillId="35" borderId="16" xfId="0" applyFont="1" applyFill="1" applyBorder="1" applyAlignment="1">
      <alignment horizontal="center"/>
    </xf>
    <xf numFmtId="0" fontId="84" fillId="0" borderId="0" xfId="0" applyFont="1"/>
    <xf numFmtId="0" fontId="85" fillId="0" borderId="0" xfId="0" applyFont="1"/>
    <xf numFmtId="0" fontId="83" fillId="33" borderId="16" xfId="0" applyFont="1" applyFill="1" applyBorder="1" applyAlignment="1">
      <alignment horizontal="center"/>
    </xf>
    <xf numFmtId="49" fontId="56" fillId="34" borderId="21" xfId="0" applyNumberFormat="1" applyFont="1" applyFill="1" applyBorder="1" applyAlignment="1">
      <alignment horizontal="center"/>
    </xf>
    <xf numFmtId="0" fontId="56" fillId="34" borderId="16" xfId="0" applyFont="1" applyFill="1" applyBorder="1" applyAlignment="1">
      <alignment horizontal="center"/>
    </xf>
    <xf numFmtId="0" fontId="78" fillId="0" borderId="0" xfId="0" applyFont="1" applyAlignment="1">
      <alignment horizontal="left"/>
    </xf>
    <xf numFmtId="0" fontId="6" fillId="34" borderId="9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6" fillId="0" borderId="0" xfId="0" applyFont="1"/>
    <xf numFmtId="0" fontId="87" fillId="0" borderId="0" xfId="0" applyFont="1"/>
    <xf numFmtId="0" fontId="80" fillId="0" borderId="0" xfId="0" applyFont="1"/>
    <xf numFmtId="0" fontId="6" fillId="0" borderId="0" xfId="0" applyFont="1" applyAlignment="1">
      <alignment vertical="center"/>
    </xf>
    <xf numFmtId="0" fontId="55" fillId="0" borderId="0" xfId="0" applyFont="1" applyAlignment="1">
      <alignment horizontal="left"/>
    </xf>
    <xf numFmtId="0" fontId="55" fillId="0" borderId="5" xfId="0" applyFont="1" applyBorder="1" applyAlignment="1">
      <alignment horizontal="left"/>
    </xf>
    <xf numFmtId="49" fontId="4" fillId="0" borderId="15" xfId="0" applyNumberFormat="1" applyFont="1" applyBorder="1" applyAlignment="1">
      <alignment horizontal="center" vertical="center"/>
    </xf>
    <xf numFmtId="0" fontId="88" fillId="0" borderId="0" xfId="0" applyFont="1"/>
    <xf numFmtId="0" fontId="0" fillId="36" borderId="0" xfId="0" applyFill="1"/>
    <xf numFmtId="0" fontId="59" fillId="36" borderId="0" xfId="0" applyFont="1" applyFill="1"/>
    <xf numFmtId="49" fontId="60" fillId="36" borderId="15" xfId="0" applyNumberFormat="1" applyFont="1" applyFill="1" applyBorder="1" applyAlignment="1">
      <alignment horizontal="center" vertical="center"/>
    </xf>
    <xf numFmtId="0" fontId="59" fillId="36" borderId="9" xfId="0" applyFont="1" applyFill="1" applyBorder="1" applyAlignment="1">
      <alignment vertical="center" wrapText="1"/>
    </xf>
    <xf numFmtId="0" fontId="59" fillId="36" borderId="9" xfId="0" applyFont="1" applyFill="1" applyBorder="1" applyAlignment="1">
      <alignment horizontal="center" vertical="center"/>
    </xf>
    <xf numFmtId="3" fontId="59" fillId="36" borderId="9" xfId="0" applyNumberFormat="1" applyFont="1" applyFill="1" applyBorder="1" applyAlignment="1">
      <alignment horizontal="center" vertical="center"/>
    </xf>
    <xf numFmtId="49" fontId="60" fillId="36" borderId="31" xfId="0" applyNumberFormat="1" applyFont="1" applyFill="1" applyBorder="1" applyAlignment="1">
      <alignment horizontal="center" vertical="center"/>
    </xf>
    <xf numFmtId="0" fontId="59" fillId="36" borderId="32" xfId="0" applyFont="1" applyFill="1" applyBorder="1" applyAlignment="1">
      <alignment vertical="center" wrapText="1"/>
    </xf>
    <xf numFmtId="0" fontId="59" fillId="36" borderId="32" xfId="0" applyFont="1" applyFill="1" applyBorder="1" applyAlignment="1">
      <alignment horizontal="center" vertical="center"/>
    </xf>
    <xf numFmtId="3" fontId="59" fillId="36" borderId="32" xfId="0" applyNumberFormat="1" applyFont="1" applyFill="1" applyBorder="1" applyAlignment="1">
      <alignment horizontal="center" vertical="center"/>
    </xf>
    <xf numFmtId="0" fontId="62" fillId="36" borderId="0" xfId="0" applyFont="1" applyFill="1"/>
    <xf numFmtId="0" fontId="56" fillId="0" borderId="0" xfId="0" applyFont="1" applyAlignment="1">
      <alignment horizontal="center" vertical="center"/>
    </xf>
    <xf numFmtId="3" fontId="3" fillId="34" borderId="9" xfId="0" applyNumberFormat="1" applyFont="1" applyFill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3" fillId="33" borderId="29" xfId="0" applyNumberFormat="1" applyFont="1" applyFill="1" applyBorder="1" applyAlignment="1">
      <alignment horizontal="center" vertical="center"/>
    </xf>
    <xf numFmtId="0" fontId="81" fillId="36" borderId="33" xfId="0" applyFont="1" applyFill="1" applyBorder="1" applyAlignment="1">
      <alignment horizontal="center"/>
    </xf>
    <xf numFmtId="0" fontId="59" fillId="36" borderId="34" xfId="0" applyFont="1" applyFill="1" applyBorder="1"/>
    <xf numFmtId="0" fontId="59" fillId="36" borderId="35" xfId="0" applyFont="1" applyFill="1" applyBorder="1"/>
    <xf numFmtId="3" fontId="81" fillId="36" borderId="9" xfId="0" applyNumberFormat="1" applyFont="1" applyFill="1" applyBorder="1" applyAlignment="1">
      <alignment horizontal="center" vertical="center"/>
    </xf>
    <xf numFmtId="3" fontId="81" fillId="36" borderId="32" xfId="0" applyNumberFormat="1" applyFont="1" applyFill="1" applyBorder="1" applyAlignment="1">
      <alignment horizontal="center" vertical="center"/>
    </xf>
    <xf numFmtId="0" fontId="89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9" fillId="0" borderId="20" xfId="0" applyFont="1" applyBorder="1" applyAlignment="1">
      <alignment horizontal="center" vertical="center" wrapText="1"/>
    </xf>
    <xf numFmtId="0" fontId="90" fillId="0" borderId="9" xfId="0" applyFont="1" applyBorder="1" applyAlignment="1">
      <alignment horizontal="center" vertical="center" wrapText="1"/>
    </xf>
    <xf numFmtId="0" fontId="59" fillId="0" borderId="0" xfId="0" applyFont="1" applyAlignment="1">
      <alignment vertical="center" wrapText="1"/>
    </xf>
    <xf numFmtId="0" fontId="88" fillId="0" borderId="0" xfId="0" applyFont="1" applyAlignment="1">
      <alignment horizontal="left"/>
    </xf>
    <xf numFmtId="0" fontId="0" fillId="36" borderId="0" xfId="0" applyFill="1" applyAlignment="1">
      <alignment horizontal="center"/>
    </xf>
    <xf numFmtId="0" fontId="5" fillId="36" borderId="0" xfId="0" applyFont="1" applyFill="1" applyAlignment="1">
      <alignment horizontal="left"/>
    </xf>
    <xf numFmtId="0" fontId="89" fillId="36" borderId="0" xfId="0" applyFont="1" applyFill="1" applyAlignment="1">
      <alignment horizontal="center"/>
    </xf>
    <xf numFmtId="0" fontId="89" fillId="36" borderId="9" xfId="0" applyFont="1" applyFill="1" applyBorder="1" applyAlignment="1">
      <alignment horizontal="center" vertical="center" wrapText="1"/>
    </xf>
    <xf numFmtId="0" fontId="90" fillId="36" borderId="16" xfId="0" applyFont="1" applyFill="1" applyBorder="1" applyAlignment="1">
      <alignment horizontal="center" vertical="center" wrapText="1"/>
    </xf>
    <xf numFmtId="0" fontId="90" fillId="36" borderId="9" xfId="0" applyFont="1" applyFill="1" applyBorder="1" applyAlignment="1">
      <alignment horizontal="center" vertical="center" wrapText="1"/>
    </xf>
    <xf numFmtId="0" fontId="90" fillId="36" borderId="36" xfId="0" applyFont="1" applyFill="1" applyBorder="1" applyAlignment="1">
      <alignment horizontal="center" vertical="center" wrapText="1"/>
    </xf>
    <xf numFmtId="0" fontId="89" fillId="36" borderId="9" xfId="0" applyFont="1" applyFill="1" applyBorder="1" applyAlignment="1">
      <alignment vertical="center" wrapText="1"/>
    </xf>
    <xf numFmtId="0" fontId="89" fillId="36" borderId="9" xfId="0" applyFont="1" applyFill="1" applyBorder="1" applyAlignment="1">
      <alignment horizontal="left" vertical="center" wrapText="1"/>
    </xf>
    <xf numFmtId="0" fontId="91" fillId="36" borderId="9" xfId="0" applyFont="1" applyFill="1" applyBorder="1" applyAlignment="1">
      <alignment horizontal="center" vertical="center" wrapText="1"/>
    </xf>
    <xf numFmtId="9" fontId="0" fillId="36" borderId="9" xfId="0" applyNumberFormat="1" applyFill="1" applyBorder="1" applyAlignment="1">
      <alignment horizontal="center" vertical="center" wrapText="1"/>
    </xf>
    <xf numFmtId="0" fontId="89" fillId="36" borderId="20" xfId="0" applyFont="1" applyFill="1" applyBorder="1" applyAlignment="1">
      <alignment horizontal="center" vertical="center" wrapText="1"/>
    </xf>
    <xf numFmtId="0" fontId="89" fillId="36" borderId="20" xfId="0" applyFont="1" applyFill="1" applyBorder="1" applyAlignment="1">
      <alignment horizontal="left" vertical="center" wrapText="1"/>
    </xf>
    <xf numFmtId="0" fontId="0" fillId="36" borderId="9" xfId="0" applyFill="1" applyBorder="1" applyAlignment="1">
      <alignment horizontal="center" vertical="center" wrapText="1"/>
    </xf>
    <xf numFmtId="0" fontId="61" fillId="36" borderId="0" xfId="0" applyFont="1" applyFill="1" applyAlignment="1">
      <alignment horizontal="left"/>
    </xf>
    <xf numFmtId="0" fontId="92" fillId="0" borderId="37" xfId="0" applyFont="1" applyBorder="1" applyAlignment="1">
      <alignment horizontal="center" vertical="center" wrapText="1"/>
    </xf>
    <xf numFmtId="0" fontId="89" fillId="34" borderId="9" xfId="0" applyFont="1" applyFill="1" applyBorder="1" applyAlignment="1">
      <alignment horizontal="center" vertical="center" wrapText="1"/>
    </xf>
    <xf numFmtId="0" fontId="89" fillId="34" borderId="32" xfId="0" applyFont="1" applyFill="1" applyBorder="1" applyAlignment="1">
      <alignment horizontal="center" vertical="center" wrapText="1"/>
    </xf>
    <xf numFmtId="0" fontId="93" fillId="0" borderId="15" xfId="0" applyFont="1" applyBorder="1" applyAlignment="1">
      <alignment horizontal="center" vertical="center" wrapText="1"/>
    </xf>
    <xf numFmtId="0" fontId="58" fillId="0" borderId="38" xfId="0" applyFont="1" applyBorder="1" applyAlignment="1">
      <alignment horizontal="center" vertical="center" wrapText="1"/>
    </xf>
    <xf numFmtId="0" fontId="93" fillId="0" borderId="31" xfId="0" applyFont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95" fillId="0" borderId="0" xfId="0" applyFont="1" applyAlignment="1">
      <alignment horizontal="left"/>
    </xf>
    <xf numFmtId="0" fontId="81" fillId="0" borderId="0" xfId="0" applyFont="1"/>
    <xf numFmtId="0" fontId="95" fillId="0" borderId="0" xfId="0" applyFont="1"/>
    <xf numFmtId="0" fontId="5" fillId="0" borderId="20" xfId="85" applyFont="1" applyBorder="1" applyAlignment="1">
      <alignment horizontal="center" vertical="center" wrapText="1"/>
    </xf>
    <xf numFmtId="0" fontId="4" fillId="0" borderId="0" xfId="85" applyFont="1" applyAlignment="1">
      <alignment vertical="center" wrapText="1"/>
    </xf>
    <xf numFmtId="0" fontId="3" fillId="0" borderId="0" xfId="85" applyAlignment="1">
      <alignment vertical="center" wrapText="1"/>
    </xf>
    <xf numFmtId="0" fontId="12" fillId="0" borderId="0" xfId="85" applyFont="1" applyAlignment="1">
      <alignment horizontal="center" vertical="center" wrapText="1"/>
    </xf>
    <xf numFmtId="0" fontId="4" fillId="0" borderId="0" xfId="85" applyFont="1" applyAlignment="1">
      <alignment vertical="center"/>
    </xf>
    <xf numFmtId="0" fontId="3" fillId="0" borderId="0" xfId="85" applyAlignment="1">
      <alignment vertical="center"/>
    </xf>
    <xf numFmtId="0" fontId="76" fillId="0" borderId="0" xfId="85" applyFont="1" applyAlignment="1">
      <alignment vertical="center"/>
    </xf>
    <xf numFmtId="0" fontId="85" fillId="0" borderId="0" xfId="85" applyFont="1" applyAlignment="1">
      <alignment vertical="center"/>
    </xf>
    <xf numFmtId="0" fontId="78" fillId="0" borderId="0" xfId="85" applyFont="1" applyAlignment="1">
      <alignment vertical="center"/>
    </xf>
    <xf numFmtId="0" fontId="79" fillId="0" borderId="0" xfId="85" applyFont="1" applyAlignment="1">
      <alignment vertical="center"/>
    </xf>
    <xf numFmtId="0" fontId="79" fillId="0" borderId="0" xfId="85" applyFont="1" applyAlignment="1">
      <alignment horizontal="left" vertical="center"/>
    </xf>
    <xf numFmtId="0" fontId="2" fillId="0" borderId="0" xfId="85" applyFont="1" applyAlignment="1">
      <alignment vertical="center" wrapText="1"/>
    </xf>
    <xf numFmtId="0" fontId="3" fillId="34" borderId="31" xfId="85" applyFill="1" applyBorder="1" applyAlignment="1">
      <alignment vertical="center" wrapText="1"/>
    </xf>
    <xf numFmtId="0" fontId="3" fillId="34" borderId="32" xfId="85" applyFill="1" applyBorder="1" applyAlignment="1">
      <alignment vertical="center" wrapText="1"/>
    </xf>
    <xf numFmtId="0" fontId="3" fillId="34" borderId="39" xfId="85" applyFill="1" applyBorder="1" applyAlignment="1">
      <alignment vertical="center" wrapText="1"/>
    </xf>
    <xf numFmtId="0" fontId="3" fillId="34" borderId="40" xfId="85" applyFill="1" applyBorder="1" applyAlignment="1">
      <alignment vertical="center" wrapText="1"/>
    </xf>
    <xf numFmtId="0" fontId="3" fillId="34" borderId="41" xfId="85" applyFill="1" applyBorder="1" applyAlignment="1">
      <alignment vertical="center" wrapText="1"/>
    </xf>
    <xf numFmtId="0" fontId="5" fillId="0" borderId="42" xfId="85" applyFont="1" applyBorder="1" applyAlignment="1">
      <alignment horizontal="center" vertical="center" wrapText="1"/>
    </xf>
    <xf numFmtId="0" fontId="5" fillId="0" borderId="43" xfId="85" applyFont="1" applyBorder="1" applyAlignment="1">
      <alignment horizontal="center" vertical="center" wrapText="1"/>
    </xf>
    <xf numFmtId="0" fontId="89" fillId="36" borderId="16" xfId="0" applyFont="1" applyFill="1" applyBorder="1" applyAlignment="1">
      <alignment horizontal="center" vertical="center" wrapText="1"/>
    </xf>
    <xf numFmtId="0" fontId="89" fillId="0" borderId="9" xfId="0" applyFont="1" applyBorder="1" applyAlignment="1">
      <alignment vertical="center" wrapText="1"/>
    </xf>
    <xf numFmtId="0" fontId="91" fillId="0" borderId="9" xfId="0" applyFont="1" applyBorder="1" applyAlignment="1">
      <alignment horizontal="center" vertical="center" wrapText="1"/>
    </xf>
    <xf numFmtId="0" fontId="96" fillId="0" borderId="20" xfId="0" applyFont="1" applyBorder="1" applyAlignment="1">
      <alignment horizontal="center" vertical="center" wrapText="1"/>
    </xf>
    <xf numFmtId="0" fontId="96" fillId="0" borderId="44" xfId="0" applyFont="1" applyBorder="1" applyAlignment="1">
      <alignment horizontal="center" vertical="center" wrapText="1"/>
    </xf>
    <xf numFmtId="0" fontId="89" fillId="0" borderId="45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46" xfId="0" applyFont="1" applyBorder="1" applyAlignment="1">
      <alignment horizontal="center" vertical="center" wrapText="1"/>
    </xf>
    <xf numFmtId="0" fontId="89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0" fillId="0" borderId="16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47" xfId="0" applyFont="1" applyBorder="1" applyAlignment="1">
      <alignment horizontal="center" vertical="center" wrapText="1"/>
    </xf>
    <xf numFmtId="0" fontId="90" fillId="0" borderId="36" xfId="0" applyFont="1" applyBorder="1" applyAlignment="1">
      <alignment horizontal="center" vertical="center" wrapText="1"/>
    </xf>
    <xf numFmtId="9" fontId="0" fillId="0" borderId="36" xfId="90" applyFont="1" applyFill="1" applyBorder="1" applyAlignment="1">
      <alignment horizontal="center" vertical="center" wrapText="1"/>
    </xf>
    <xf numFmtId="9" fontId="0" fillId="0" borderId="48" xfId="90" applyFont="1" applyFill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 wrapText="1"/>
    </xf>
    <xf numFmtId="0" fontId="90" fillId="0" borderId="29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91" fillId="0" borderId="29" xfId="0" applyFont="1" applyBorder="1" applyAlignment="1">
      <alignment horizontal="center" vertical="center" wrapText="1"/>
    </xf>
    <xf numFmtId="0" fontId="89" fillId="34" borderId="1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0" fontId="89" fillId="0" borderId="3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97" fillId="0" borderId="49" xfId="0" applyFont="1" applyBorder="1" applyAlignment="1">
      <alignment horizontal="center" vertical="center" wrapText="1"/>
    </xf>
    <xf numFmtId="0" fontId="97" fillId="34" borderId="50" xfId="0" applyFont="1" applyFill="1" applyBorder="1" applyAlignment="1">
      <alignment horizontal="center" vertical="center" wrapText="1"/>
    </xf>
    <xf numFmtId="0" fontId="97" fillId="0" borderId="51" xfId="0" applyFont="1" applyBorder="1" applyAlignment="1">
      <alignment horizontal="center" vertical="center" wrapText="1"/>
    </xf>
    <xf numFmtId="9" fontId="81" fillId="34" borderId="52" xfId="0" applyNumberFormat="1" applyFont="1" applyFill="1" applyBorder="1" applyAlignment="1">
      <alignment horizontal="center" vertical="center" wrapText="1"/>
    </xf>
    <xf numFmtId="9" fontId="81" fillId="34" borderId="53" xfId="0" applyNumberFormat="1" applyFont="1" applyFill="1" applyBorder="1" applyAlignment="1">
      <alignment horizontal="center" vertical="center" wrapText="1"/>
    </xf>
    <xf numFmtId="0" fontId="89" fillId="36" borderId="54" xfId="0" applyFont="1" applyFill="1" applyBorder="1" applyAlignment="1">
      <alignment horizontal="center" vertical="center" wrapText="1"/>
    </xf>
    <xf numFmtId="0" fontId="96" fillId="36" borderId="55" xfId="0" applyFont="1" applyFill="1" applyBorder="1" applyAlignment="1">
      <alignment horizontal="center" vertical="center" wrapText="1"/>
    </xf>
    <xf numFmtId="0" fontId="89" fillId="36" borderId="56" xfId="0" applyFont="1" applyFill="1" applyBorder="1" applyAlignment="1">
      <alignment horizontal="center" vertical="center" wrapText="1"/>
    </xf>
    <xf numFmtId="0" fontId="0" fillId="36" borderId="57" xfId="0" applyFill="1" applyBorder="1" applyAlignment="1">
      <alignment horizontal="center" vertical="center" wrapText="1"/>
    </xf>
    <xf numFmtId="0" fontId="81" fillId="0" borderId="58" xfId="0" applyFont="1" applyBorder="1" applyAlignment="1">
      <alignment vertical="center" wrapText="1"/>
    </xf>
    <xf numFmtId="0" fontId="89" fillId="36" borderId="59" xfId="0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9" fontId="98" fillId="36" borderId="60" xfId="0" applyNumberFormat="1" applyFont="1" applyFill="1" applyBorder="1" applyAlignment="1">
      <alignment horizontal="left" vertical="center" wrapText="1"/>
    </xf>
    <xf numFmtId="0" fontId="97" fillId="36" borderId="61" xfId="0" applyFont="1" applyFill="1" applyBorder="1" applyAlignment="1">
      <alignment horizontal="center" vertical="center" wrapText="1"/>
    </xf>
    <xf numFmtId="9" fontId="81" fillId="36" borderId="60" xfId="0" applyNumberFormat="1" applyFont="1" applyFill="1" applyBorder="1" applyAlignment="1">
      <alignment horizontal="center" vertical="center" wrapText="1"/>
    </xf>
    <xf numFmtId="0" fontId="0" fillId="36" borderId="62" xfId="0" applyFill="1" applyBorder="1" applyAlignment="1">
      <alignment horizontal="center" vertical="center" wrapText="1"/>
    </xf>
    <xf numFmtId="0" fontId="89" fillId="36" borderId="63" xfId="0" applyFont="1" applyFill="1" applyBorder="1" applyAlignment="1">
      <alignment horizontal="center" vertical="center" wrapText="1"/>
    </xf>
    <xf numFmtId="0" fontId="89" fillId="36" borderId="64" xfId="0" applyFont="1" applyFill="1" applyBorder="1" applyAlignment="1">
      <alignment horizontal="center" vertical="center" wrapText="1"/>
    </xf>
    <xf numFmtId="0" fontId="89" fillId="36" borderId="64" xfId="0" applyFont="1" applyFill="1" applyBorder="1" applyAlignment="1">
      <alignment vertical="center" wrapText="1"/>
    </xf>
    <xf numFmtId="0" fontId="0" fillId="36" borderId="64" xfId="0" applyFill="1" applyBorder="1" applyAlignment="1">
      <alignment horizontal="center" vertical="center" wrapText="1"/>
    </xf>
    <xf numFmtId="9" fontId="81" fillId="36" borderId="65" xfId="0" applyNumberFormat="1" applyFont="1" applyFill="1" applyBorder="1" applyAlignment="1">
      <alignment horizontal="center" vertical="center" wrapText="1"/>
    </xf>
    <xf numFmtId="0" fontId="6" fillId="34" borderId="9" xfId="0" applyFont="1" applyFill="1" applyBorder="1"/>
    <xf numFmtId="0" fontId="5" fillId="0" borderId="66" xfId="0" applyFont="1" applyBorder="1" applyAlignment="1">
      <alignment vertical="center" wrapText="1"/>
    </xf>
    <xf numFmtId="0" fontId="91" fillId="0" borderId="1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6" fillId="34" borderId="64" xfId="0" applyFont="1" applyFill="1" applyBorder="1" applyAlignment="1">
      <alignment horizontal="center"/>
    </xf>
    <xf numFmtId="0" fontId="99" fillId="0" borderId="0" xfId="0" applyFont="1" applyAlignment="1">
      <alignment horizontal="left"/>
    </xf>
    <xf numFmtId="0" fontId="92" fillId="0" borderId="0" xfId="0" applyFont="1" applyAlignment="1">
      <alignment horizontal="center"/>
    </xf>
    <xf numFmtId="0" fontId="5" fillId="0" borderId="72" xfId="0" applyFont="1" applyBorder="1" applyAlignment="1">
      <alignment horizontal="center" vertical="center" wrapText="1"/>
    </xf>
    <xf numFmtId="0" fontId="6" fillId="34" borderId="59" xfId="0" applyFont="1" applyFill="1" applyBorder="1" applyAlignment="1">
      <alignment horizontal="center"/>
    </xf>
    <xf numFmtId="0" fontId="6" fillId="34" borderId="73" xfId="0" applyFont="1" applyFill="1" applyBorder="1" applyAlignment="1">
      <alignment horizontal="center"/>
    </xf>
    <xf numFmtId="0" fontId="6" fillId="0" borderId="0" xfId="0" applyFont="1"/>
    <xf numFmtId="0" fontId="6" fillId="0" borderId="66" xfId="0" applyFont="1" applyBorder="1"/>
    <xf numFmtId="0" fontId="6" fillId="0" borderId="13" xfId="0" applyFont="1" applyBorder="1"/>
    <xf numFmtId="0" fontId="6" fillId="0" borderId="46" xfId="0" applyFont="1" applyBorder="1"/>
    <xf numFmtId="0" fontId="3" fillId="34" borderId="74" xfId="0" applyFont="1" applyFill="1" applyBorder="1" applyAlignment="1">
      <alignment horizontal="center" vertical="center"/>
    </xf>
    <xf numFmtId="3" fontId="3" fillId="34" borderId="59" xfId="0" applyNumberFormat="1" applyFont="1" applyFill="1" applyBorder="1" applyAlignment="1">
      <alignment horizontal="center" vertical="center"/>
    </xf>
    <xf numFmtId="3" fontId="3" fillId="33" borderId="69" xfId="0" applyNumberFormat="1" applyFont="1" applyFill="1" applyBorder="1" applyAlignment="1">
      <alignment horizontal="center" vertical="center"/>
    </xf>
    <xf numFmtId="3" fontId="3" fillId="34" borderId="63" xfId="0" applyNumberFormat="1" applyFont="1" applyFill="1" applyBorder="1" applyAlignment="1">
      <alignment horizontal="center" vertical="center"/>
    </xf>
    <xf numFmtId="3" fontId="3" fillId="34" borderId="64" xfId="0" applyNumberFormat="1" applyFont="1" applyFill="1" applyBorder="1" applyAlignment="1">
      <alignment horizontal="center" vertical="center"/>
    </xf>
    <xf numFmtId="3" fontId="3" fillId="33" borderId="75" xfId="0" applyNumberFormat="1" applyFont="1" applyFill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0" fontId="3" fillId="34" borderId="77" xfId="0" applyFont="1" applyFill="1" applyBorder="1" applyAlignment="1">
      <alignment horizontal="center" vertical="center"/>
    </xf>
    <xf numFmtId="3" fontId="3" fillId="33" borderId="78" xfId="0" applyNumberFormat="1" applyFont="1" applyFill="1" applyBorder="1" applyAlignment="1">
      <alignment horizontal="center" vertical="center"/>
    </xf>
    <xf numFmtId="0" fontId="97" fillId="0" borderId="79" xfId="0" applyFont="1" applyBorder="1" applyAlignment="1">
      <alignment horizontal="center"/>
    </xf>
    <xf numFmtId="0" fontId="97" fillId="0" borderId="33" xfId="0" applyFont="1" applyBorder="1" applyAlignment="1">
      <alignment horizontal="center"/>
    </xf>
    <xf numFmtId="0" fontId="97" fillId="0" borderId="0" xfId="0" applyFont="1" applyAlignment="1">
      <alignment horizontal="center" vertical="center" wrapText="1"/>
    </xf>
    <xf numFmtId="3" fontId="3" fillId="34" borderId="52" xfId="0" applyNumberFormat="1" applyFont="1" applyFill="1" applyBorder="1" applyAlignment="1">
      <alignment horizontal="center" vertical="center"/>
    </xf>
    <xf numFmtId="3" fontId="3" fillId="33" borderId="59" xfId="0" applyNumberFormat="1" applyFont="1" applyFill="1" applyBorder="1" applyAlignment="1">
      <alignment horizontal="center" vertical="center"/>
    </xf>
    <xf numFmtId="3" fontId="3" fillId="33" borderId="63" xfId="0" applyNumberFormat="1" applyFont="1" applyFill="1" applyBorder="1" applyAlignment="1">
      <alignment horizontal="center" vertical="center"/>
    </xf>
    <xf numFmtId="3" fontId="85" fillId="36" borderId="9" xfId="0" applyNumberFormat="1" applyFont="1" applyFill="1" applyBorder="1" applyAlignment="1">
      <alignment horizontal="center" vertical="center"/>
    </xf>
    <xf numFmtId="3" fontId="85" fillId="36" borderId="32" xfId="0" applyNumberFormat="1" applyFont="1" applyFill="1" applyBorder="1" applyAlignment="1">
      <alignment horizontal="center" vertical="center"/>
    </xf>
    <xf numFmtId="168" fontId="81" fillId="36" borderId="9" xfId="90" applyNumberFormat="1" applyFont="1" applyFill="1" applyBorder="1" applyAlignment="1">
      <alignment horizontal="center" vertical="center"/>
    </xf>
    <xf numFmtId="168" fontId="81" fillId="36" borderId="32" xfId="90" applyNumberFormat="1" applyFont="1" applyFill="1" applyBorder="1" applyAlignment="1">
      <alignment horizontal="center" vertical="center"/>
    </xf>
    <xf numFmtId="9" fontId="81" fillId="36" borderId="32" xfId="90" applyFont="1" applyFill="1" applyBorder="1" applyAlignment="1">
      <alignment horizontal="center" vertical="center"/>
    </xf>
    <xf numFmtId="189" fontId="3" fillId="34" borderId="9" xfId="39" applyNumberFormat="1" applyFont="1" applyFill="1" applyBorder="1" applyAlignment="1">
      <alignment vertical="center" wrapText="1"/>
    </xf>
    <xf numFmtId="190" fontId="3" fillId="34" borderId="80" xfId="39" applyNumberFormat="1" applyFont="1" applyFill="1" applyBorder="1" applyAlignment="1">
      <alignment vertical="center" wrapText="1"/>
    </xf>
    <xf numFmtId="0" fontId="3" fillId="34" borderId="80" xfId="39" applyNumberFormat="1" applyFont="1" applyFill="1" applyBorder="1" applyAlignment="1">
      <alignment vertical="center" wrapText="1"/>
    </xf>
    <xf numFmtId="190" fontId="3" fillId="34" borderId="9" xfId="39" applyNumberFormat="1" applyFont="1" applyFill="1" applyBorder="1" applyAlignment="1">
      <alignment vertical="center" wrapText="1"/>
    </xf>
    <xf numFmtId="0" fontId="56" fillId="34" borderId="16" xfId="0" applyFont="1" applyFill="1" applyBorder="1" applyAlignment="1">
      <alignment horizontal="center" wrapText="1"/>
    </xf>
    <xf numFmtId="189" fontId="57" fillId="33" borderId="29" xfId="39" applyNumberFormat="1" applyFont="1" applyFill="1" applyBorder="1" applyAlignment="1">
      <alignment horizontal="center"/>
    </xf>
    <xf numFmtId="189" fontId="83" fillId="33" borderId="9" xfId="39" applyNumberFormat="1" applyFont="1" applyFill="1" applyBorder="1" applyAlignment="1">
      <alignment horizontal="center"/>
    </xf>
    <xf numFmtId="189" fontId="77" fillId="33" borderId="29" xfId="39" applyNumberFormat="1" applyFont="1" applyFill="1" applyBorder="1" applyAlignment="1">
      <alignment horizontal="center"/>
    </xf>
    <xf numFmtId="189" fontId="11" fillId="33" borderId="9" xfId="39" applyNumberFormat="1" applyFont="1" applyFill="1" applyBorder="1" applyAlignment="1">
      <alignment horizontal="center"/>
    </xf>
    <xf numFmtId="189" fontId="56" fillId="33" borderId="29" xfId="39" applyNumberFormat="1" applyFont="1" applyFill="1" applyBorder="1" applyAlignment="1">
      <alignment horizontal="center"/>
    </xf>
    <xf numFmtId="189" fontId="11" fillId="34" borderId="9" xfId="39" applyNumberFormat="1" applyFont="1" applyFill="1" applyBorder="1" applyAlignment="1">
      <alignment horizontal="center"/>
    </xf>
    <xf numFmtId="189" fontId="77" fillId="35" borderId="9" xfId="39" applyNumberFormat="1" applyFont="1" applyFill="1" applyBorder="1" applyAlignment="1">
      <alignment horizontal="center"/>
    </xf>
    <xf numFmtId="189" fontId="77" fillId="35" borderId="29" xfId="39" applyNumberFormat="1" applyFont="1" applyFill="1" applyBorder="1" applyAlignment="1">
      <alignment horizontal="center"/>
    </xf>
    <xf numFmtId="189" fontId="5" fillId="0" borderId="9" xfId="39" applyNumberFormat="1" applyFont="1" applyBorder="1" applyAlignment="1">
      <alignment horizontal="center"/>
    </xf>
    <xf numFmtId="189" fontId="5" fillId="34" borderId="9" xfId="39" applyNumberFormat="1" applyFont="1" applyFill="1" applyBorder="1" applyAlignment="1">
      <alignment horizontal="center"/>
    </xf>
    <xf numFmtId="189" fontId="56" fillId="0" borderId="29" xfId="39" applyNumberFormat="1" applyFont="1" applyBorder="1" applyAlignment="1">
      <alignment horizontal="center"/>
    </xf>
    <xf numFmtId="189" fontId="77" fillId="37" borderId="32" xfId="39" applyNumberFormat="1" applyFont="1" applyFill="1" applyBorder="1" applyAlignment="1">
      <alignment horizontal="center"/>
    </xf>
    <xf numFmtId="189" fontId="77" fillId="37" borderId="39" xfId="39" applyNumberFormat="1" applyFont="1" applyFill="1" applyBorder="1" applyAlignment="1">
      <alignment horizontal="center"/>
    </xf>
    <xf numFmtId="0" fontId="90" fillId="34" borderId="9" xfId="85" applyFont="1" applyFill="1" applyBorder="1" applyAlignment="1">
      <alignment horizontal="center" vertical="center" wrapText="1"/>
    </xf>
    <xf numFmtId="164" fontId="91" fillId="34" borderId="29" xfId="39" applyFont="1" applyFill="1" applyBorder="1" applyAlignment="1">
      <alignment horizontal="center" vertical="center" wrapText="1"/>
    </xf>
    <xf numFmtId="190" fontId="0" fillId="0" borderId="0" xfId="39" applyNumberFormat="1" applyFont="1" applyBorder="1"/>
    <xf numFmtId="170" fontId="5" fillId="33" borderId="33" xfId="0" applyNumberFormat="1" applyFont="1" applyFill="1" applyBorder="1" applyAlignment="1">
      <alignment horizontal="center" vertical="top" wrapText="1"/>
    </xf>
    <xf numFmtId="170" fontId="5" fillId="33" borderId="81" xfId="0" applyNumberFormat="1" applyFont="1" applyFill="1" applyBorder="1" applyAlignment="1">
      <alignment horizontal="center" vertical="top" wrapText="1"/>
    </xf>
    <xf numFmtId="170" fontId="5" fillId="34" borderId="33" xfId="0" applyNumberFormat="1" applyFont="1" applyFill="1" applyBorder="1" applyAlignment="1">
      <alignment horizontal="center" vertical="top" wrapText="1"/>
    </xf>
    <xf numFmtId="170" fontId="84" fillId="33" borderId="79" xfId="0" applyNumberFormat="1" applyFont="1" applyFill="1" applyBorder="1" applyAlignment="1">
      <alignment horizontal="center"/>
    </xf>
    <xf numFmtId="170" fontId="84" fillId="33" borderId="81" xfId="0" applyNumberFormat="1" applyFont="1" applyFill="1" applyBorder="1" applyAlignment="1">
      <alignment horizontal="center"/>
    </xf>
    <xf numFmtId="49" fontId="5" fillId="34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00" fillId="34" borderId="44" xfId="0" applyNumberFormat="1" applyFont="1" applyFill="1" applyBorder="1" applyAlignment="1">
      <alignment horizontal="center" vertical="center" wrapText="1"/>
    </xf>
    <xf numFmtId="189" fontId="3" fillId="34" borderId="80" xfId="39" applyNumberFormat="1" applyFont="1" applyFill="1" applyBorder="1" applyAlignment="1">
      <alignment vertical="center" wrapText="1"/>
    </xf>
    <xf numFmtId="169" fontId="0" fillId="0" borderId="0" xfId="0" applyNumberFormat="1"/>
    <xf numFmtId="192" fontId="0" fillId="0" borderId="0" xfId="0" applyNumberFormat="1"/>
    <xf numFmtId="43" fontId="0" fillId="0" borderId="0" xfId="0" applyNumberFormat="1"/>
    <xf numFmtId="49" fontId="4" fillId="0" borderId="21" xfId="0" applyNumberFormat="1" applyFont="1" applyBorder="1" applyAlignment="1">
      <alignment horizontal="center" vertical="center"/>
    </xf>
    <xf numFmtId="0" fontId="3" fillId="34" borderId="82" xfId="0" applyFont="1" applyFill="1" applyBorder="1" applyAlignment="1">
      <alignment horizontal="center" vertical="center"/>
    </xf>
    <xf numFmtId="3" fontId="3" fillId="34" borderId="83" xfId="0" applyNumberFormat="1" applyFont="1" applyFill="1" applyBorder="1" applyAlignment="1">
      <alignment horizontal="center" vertical="center"/>
    </xf>
    <xf numFmtId="3" fontId="3" fillId="34" borderId="23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 wrapText="1"/>
    </xf>
    <xf numFmtId="164" fontId="101" fillId="34" borderId="9" xfId="39" applyFont="1" applyFill="1" applyBorder="1" applyAlignment="1">
      <alignment horizontal="center" vertical="center" wrapText="1"/>
    </xf>
    <xf numFmtId="164" fontId="3" fillId="0" borderId="9" xfId="39" applyFont="1" applyFill="1" applyBorder="1" applyAlignment="1">
      <alignment horizontal="center" vertical="center" wrapText="1"/>
    </xf>
    <xf numFmtId="0" fontId="102" fillId="0" borderId="16" xfId="0" applyFont="1" applyBorder="1" applyAlignment="1">
      <alignment vertical="center" wrapText="1"/>
    </xf>
    <xf numFmtId="164" fontId="102" fillId="34" borderId="29" xfId="39" applyFont="1" applyFill="1" applyBorder="1" applyAlignment="1">
      <alignment horizontal="center" vertical="center" wrapText="1"/>
    </xf>
    <xf numFmtId="0" fontId="3" fillId="34" borderId="21" xfId="85" applyFill="1" applyBorder="1" applyAlignment="1">
      <alignment vertical="center" wrapText="1"/>
    </xf>
    <xf numFmtId="190" fontId="3" fillId="34" borderId="23" xfId="39" applyNumberFormat="1" applyFont="1" applyFill="1" applyBorder="1" applyAlignment="1">
      <alignment vertical="center" wrapText="1"/>
    </xf>
    <xf numFmtId="189" fontId="3" fillId="34" borderId="23" xfId="39" applyNumberFormat="1" applyFont="1" applyFill="1" applyBorder="1" applyAlignment="1">
      <alignment vertical="center" wrapText="1"/>
    </xf>
    <xf numFmtId="0" fontId="3" fillId="34" borderId="24" xfId="85" applyFill="1" applyBorder="1" applyAlignment="1">
      <alignment vertical="center" wrapText="1"/>
    </xf>
    <xf numFmtId="0" fontId="6" fillId="34" borderId="22" xfId="0" applyFont="1" applyFill="1" applyBorder="1" applyAlignment="1">
      <alignment horizontal="center" vertical="center" wrapText="1"/>
    </xf>
    <xf numFmtId="0" fontId="6" fillId="34" borderId="9" xfId="85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center" vertical="center" wrapText="1"/>
    </xf>
    <xf numFmtId="0" fontId="6" fillId="34" borderId="84" xfId="0" applyFont="1" applyFill="1" applyBorder="1" applyAlignment="1">
      <alignment horizontal="center" vertical="center" wrapText="1"/>
    </xf>
    <xf numFmtId="9" fontId="81" fillId="34" borderId="85" xfId="0" applyNumberFormat="1" applyFont="1" applyFill="1" applyBorder="1" applyAlignment="1">
      <alignment horizontal="center" vertical="center" wrapText="1"/>
    </xf>
    <xf numFmtId="164" fontId="3" fillId="0" borderId="16" xfId="39" applyFont="1" applyFill="1" applyBorder="1" applyAlignment="1">
      <alignment horizontal="center" vertical="center" wrapText="1"/>
    </xf>
    <xf numFmtId="164" fontId="3" fillId="34" borderId="9" xfId="39" applyFont="1" applyFill="1" applyBorder="1" applyAlignment="1">
      <alignment horizontal="center" vertical="center" wrapText="1"/>
    </xf>
    <xf numFmtId="3" fontId="3" fillId="34" borderId="52" xfId="0" applyNumberFormat="1" applyFont="1" applyFill="1" applyBorder="1" applyAlignment="1">
      <alignment horizontal="center" vertical="center" wrapText="1"/>
    </xf>
    <xf numFmtId="0" fontId="3" fillId="34" borderId="40" xfId="85" applyFill="1" applyBorder="1" applyAlignment="1">
      <alignment horizontal="center" vertical="center" wrapText="1"/>
    </xf>
    <xf numFmtId="0" fontId="3" fillId="34" borderId="15" xfId="85" applyFill="1" applyBorder="1" applyAlignment="1">
      <alignment horizontal="center" vertical="center" wrapText="1"/>
    </xf>
    <xf numFmtId="0" fontId="3" fillId="34" borderId="31" xfId="85" applyFill="1" applyBorder="1" applyAlignment="1">
      <alignment horizontal="center" vertical="center" wrapText="1"/>
    </xf>
    <xf numFmtId="0" fontId="3" fillId="34" borderId="80" xfId="85" applyFill="1" applyBorder="1" applyAlignment="1">
      <alignment horizontal="center" vertical="center" wrapText="1"/>
    </xf>
    <xf numFmtId="0" fontId="3" fillId="34" borderId="41" xfId="85" applyFill="1" applyBorder="1" applyAlignment="1">
      <alignment horizontal="center" vertical="center" wrapText="1"/>
    </xf>
    <xf numFmtId="0" fontId="3" fillId="34" borderId="9" xfId="85" applyFill="1" applyBorder="1" applyAlignment="1">
      <alignment horizontal="center" vertical="center" wrapText="1"/>
    </xf>
    <xf numFmtId="0" fontId="3" fillId="34" borderId="29" xfId="85" applyFill="1" applyBorder="1" applyAlignment="1">
      <alignment horizontal="center" vertical="center" wrapText="1"/>
    </xf>
    <xf numFmtId="0" fontId="3" fillId="34" borderId="32" xfId="85" applyFill="1" applyBorder="1" applyAlignment="1">
      <alignment horizontal="center" vertical="center" wrapText="1"/>
    </xf>
    <xf numFmtId="0" fontId="3" fillId="34" borderId="39" xfId="85" applyFill="1" applyBorder="1" applyAlignment="1">
      <alignment horizontal="center" vertical="center" wrapText="1"/>
    </xf>
    <xf numFmtId="191" fontId="0" fillId="0" borderId="0" xfId="0" applyNumberFormat="1"/>
    <xf numFmtId="0" fontId="6" fillId="0" borderId="17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170" fontId="6" fillId="34" borderId="23" xfId="0" applyNumberFormat="1" applyFont="1" applyFill="1" applyBorder="1" applyAlignment="1">
      <alignment horizontal="center"/>
    </xf>
    <xf numFmtId="165" fontId="6" fillId="34" borderId="23" xfId="0" applyNumberFormat="1" applyFont="1" applyFill="1" applyBorder="1" applyAlignment="1">
      <alignment horizontal="center"/>
    </xf>
    <xf numFmtId="170" fontId="6" fillId="33" borderId="24" xfId="0" applyNumberFormat="1" applyFont="1" applyFill="1" applyBorder="1" applyAlignment="1">
      <alignment horizontal="center"/>
    </xf>
    <xf numFmtId="165" fontId="6" fillId="33" borderId="24" xfId="0" applyNumberFormat="1" applyFont="1" applyFill="1" applyBorder="1" applyAlignment="1">
      <alignment horizontal="center"/>
    </xf>
    <xf numFmtId="170" fontId="6" fillId="0" borderId="43" xfId="0" applyNumberFormat="1" applyFont="1" applyBorder="1" applyAlignment="1">
      <alignment horizontal="center"/>
    </xf>
    <xf numFmtId="170" fontId="6" fillId="0" borderId="8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189" fontId="6" fillId="34" borderId="9" xfId="39" applyNumberFormat="1" applyFont="1" applyFill="1" applyBorder="1" applyAlignment="1">
      <alignment horizontal="center"/>
    </xf>
    <xf numFmtId="165" fontId="6" fillId="34" borderId="9" xfId="0" applyNumberFormat="1" applyFont="1" applyFill="1" applyBorder="1" applyAlignment="1">
      <alignment horizontal="center" vertical="center"/>
    </xf>
    <xf numFmtId="0" fontId="6" fillId="34" borderId="69" xfId="0" applyFont="1" applyFill="1" applyBorder="1" applyAlignment="1">
      <alignment horizontal="center"/>
    </xf>
    <xf numFmtId="0" fontId="6" fillId="34" borderId="70" xfId="0" applyFont="1" applyFill="1" applyBorder="1" applyAlignment="1">
      <alignment horizontal="center"/>
    </xf>
    <xf numFmtId="165" fontId="6" fillId="34" borderId="64" xfId="0" applyNumberFormat="1" applyFont="1" applyFill="1" applyBorder="1" applyAlignment="1">
      <alignment horizontal="center" vertical="center"/>
    </xf>
    <xf numFmtId="0" fontId="6" fillId="34" borderId="71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9" fontId="3" fillId="33" borderId="36" xfId="90" applyFont="1" applyFill="1" applyBorder="1" applyAlignment="1">
      <alignment horizontal="center" vertical="center" wrapText="1"/>
    </xf>
    <xf numFmtId="0" fontId="6" fillId="34" borderId="16" xfId="0" applyFont="1" applyFill="1" applyBorder="1" applyAlignment="1">
      <alignment horizontal="left"/>
    </xf>
    <xf numFmtId="0" fontId="6" fillId="34" borderId="87" xfId="0" applyFont="1" applyFill="1" applyBorder="1" applyAlignment="1">
      <alignment horizontal="left"/>
    </xf>
    <xf numFmtId="0" fontId="6" fillId="34" borderId="36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49" fontId="5" fillId="34" borderId="16" xfId="0" applyNumberFormat="1" applyFont="1" applyFill="1" applyBorder="1" applyAlignment="1">
      <alignment horizontal="center"/>
    </xf>
    <xf numFmtId="49" fontId="5" fillId="34" borderId="52" xfId="0" applyNumberFormat="1" applyFont="1" applyFill="1" applyBorder="1" applyAlignment="1">
      <alignment horizontal="center"/>
    </xf>
    <xf numFmtId="0" fontId="4" fillId="0" borderId="8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34" borderId="16" xfId="0" applyFont="1" applyFill="1" applyBorder="1" applyAlignment="1">
      <alignment horizontal="center"/>
    </xf>
    <xf numFmtId="0" fontId="6" fillId="34" borderId="36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/>
    </xf>
    <xf numFmtId="0" fontId="76" fillId="0" borderId="87" xfId="0" applyFont="1" applyBorder="1" applyAlignment="1">
      <alignment horizontal="center"/>
    </xf>
    <xf numFmtId="0" fontId="76" fillId="0" borderId="52" xfId="0" applyFont="1" applyBorder="1" applyAlignment="1">
      <alignment horizontal="center"/>
    </xf>
    <xf numFmtId="0" fontId="77" fillId="0" borderId="34" xfId="0" applyFont="1" applyBorder="1" applyAlignment="1">
      <alignment horizontal="center"/>
    </xf>
    <xf numFmtId="0" fontId="77" fillId="0" borderId="8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6" fillId="0" borderId="90" xfId="0" applyFont="1" applyBorder="1" applyAlignment="1">
      <alignment horizontal="center" vertical="center"/>
    </xf>
    <xf numFmtId="0" fontId="56" fillId="0" borderId="4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77" fillId="37" borderId="92" xfId="0" applyFont="1" applyFill="1" applyBorder="1" applyAlignment="1">
      <alignment horizontal="center" vertical="center"/>
    </xf>
    <xf numFmtId="0" fontId="77" fillId="37" borderId="4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104" fillId="0" borderId="93" xfId="0" applyFont="1" applyBorder="1" applyAlignment="1">
      <alignment horizontal="center"/>
    </xf>
    <xf numFmtId="0" fontId="64" fillId="0" borderId="93" xfId="0" applyFont="1" applyBorder="1" applyAlignment="1">
      <alignment horizontal="center"/>
    </xf>
    <xf numFmtId="0" fontId="5" fillId="36" borderId="44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77" fillId="36" borderId="44" xfId="0" applyFont="1" applyFill="1" applyBorder="1" applyAlignment="1">
      <alignment horizontal="center" vertical="center" wrapText="1"/>
    </xf>
    <xf numFmtId="0" fontId="77" fillId="36" borderId="9" xfId="0" applyFont="1" applyFill="1" applyBorder="1" applyAlignment="1">
      <alignment horizontal="center" vertical="center" wrapText="1"/>
    </xf>
    <xf numFmtId="0" fontId="82" fillId="36" borderId="44" xfId="0" applyFont="1" applyFill="1" applyBorder="1" applyAlignment="1">
      <alignment horizontal="center" vertical="center" wrapText="1"/>
    </xf>
    <xf numFmtId="0" fontId="82" fillId="36" borderId="9" xfId="0" applyFont="1" applyFill="1" applyBorder="1" applyAlignment="1">
      <alignment horizontal="center" vertical="center" wrapText="1"/>
    </xf>
    <xf numFmtId="0" fontId="56" fillId="36" borderId="37" xfId="0" applyFont="1" applyFill="1" applyBorder="1" applyAlignment="1">
      <alignment horizontal="center" vertical="center" wrapText="1"/>
    </xf>
    <xf numFmtId="0" fontId="56" fillId="36" borderId="15" xfId="0" applyFont="1" applyFill="1" applyBorder="1" applyAlignment="1">
      <alignment horizontal="center" vertical="center" wrapText="1"/>
    </xf>
    <xf numFmtId="0" fontId="56" fillId="36" borderId="44" xfId="0" applyFont="1" applyFill="1" applyBorder="1" applyAlignment="1">
      <alignment horizontal="center" vertical="center"/>
    </xf>
    <xf numFmtId="0" fontId="56" fillId="36" borderId="9" xfId="0" applyFont="1" applyFill="1" applyBorder="1" applyAlignment="1">
      <alignment horizontal="center" vertical="center"/>
    </xf>
    <xf numFmtId="0" fontId="103" fillId="33" borderId="100" xfId="0" applyFont="1" applyFill="1" applyBorder="1" applyAlignment="1">
      <alignment horizontal="center" vertical="center" wrapText="1"/>
    </xf>
    <xf numFmtId="0" fontId="103" fillId="33" borderId="59" xfId="0" applyFont="1" applyFill="1" applyBorder="1" applyAlignment="1">
      <alignment horizontal="center" vertical="center" wrapText="1"/>
    </xf>
    <xf numFmtId="0" fontId="103" fillId="33" borderId="94" xfId="0" applyFont="1" applyFill="1" applyBorder="1" applyAlignment="1">
      <alignment horizontal="center" vertical="center" wrapText="1"/>
    </xf>
    <xf numFmtId="0" fontId="103" fillId="33" borderId="60" xfId="0" applyFont="1" applyFill="1" applyBorder="1" applyAlignment="1">
      <alignment horizontal="center" vertical="center" wrapText="1"/>
    </xf>
    <xf numFmtId="0" fontId="97" fillId="0" borderId="95" xfId="0" applyFont="1" applyBorder="1" applyAlignment="1">
      <alignment horizontal="center"/>
    </xf>
    <xf numFmtId="0" fontId="97" fillId="0" borderId="89" xfId="0" applyFont="1" applyBorder="1" applyAlignment="1">
      <alignment horizontal="center"/>
    </xf>
    <xf numFmtId="0" fontId="97" fillId="0" borderId="88" xfId="0" applyFont="1" applyBorder="1" applyAlignment="1">
      <alignment horizontal="center"/>
    </xf>
    <xf numFmtId="0" fontId="103" fillId="33" borderId="96" xfId="0" applyFont="1" applyFill="1" applyBorder="1" applyAlignment="1">
      <alignment horizontal="center" vertical="center" wrapText="1"/>
    </xf>
    <xf numFmtId="0" fontId="103" fillId="33" borderId="36" xfId="0" applyFont="1" applyFill="1" applyBorder="1" applyAlignment="1">
      <alignment horizontal="center" vertical="center" wrapText="1"/>
    </xf>
    <xf numFmtId="0" fontId="81" fillId="36" borderId="93" xfId="0" applyFont="1" applyFill="1" applyBorder="1" applyAlignment="1">
      <alignment horizontal="center"/>
    </xf>
    <xf numFmtId="0" fontId="76" fillId="0" borderId="19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05" fillId="0" borderId="74" xfId="0" applyFont="1" applyBorder="1" applyAlignment="1">
      <alignment horizontal="center" vertical="center" wrapText="1"/>
    </xf>
    <xf numFmtId="0" fontId="96" fillId="0" borderId="36" xfId="0" applyFont="1" applyBorder="1" applyAlignment="1">
      <alignment horizontal="center" vertical="center" wrapText="1"/>
    </xf>
    <xf numFmtId="0" fontId="96" fillId="0" borderId="9" xfId="0" applyFont="1" applyBorder="1" applyAlignment="1">
      <alignment horizontal="center" vertical="center" wrapText="1"/>
    </xf>
    <xf numFmtId="0" fontId="89" fillId="34" borderId="101" xfId="0" applyFont="1" applyFill="1" applyBorder="1" applyAlignment="1">
      <alignment horizontal="center" vertical="center" wrapText="1"/>
    </xf>
    <xf numFmtId="0" fontId="89" fillId="34" borderId="26" xfId="0" applyFont="1" applyFill="1" applyBorder="1" applyAlignment="1">
      <alignment horizontal="center" vertical="center" wrapText="1"/>
    </xf>
    <xf numFmtId="0" fontId="89" fillId="34" borderId="96" xfId="0" applyFont="1" applyFill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9" fillId="36" borderId="56" xfId="0" applyFont="1" applyFill="1" applyBorder="1" applyAlignment="1">
      <alignment horizontal="center" vertical="center" wrapText="1"/>
    </xf>
    <xf numFmtId="0" fontId="89" fillId="36" borderId="103" xfId="0" applyFont="1" applyFill="1" applyBorder="1" applyAlignment="1">
      <alignment horizontal="center" vertical="center" wrapText="1"/>
    </xf>
    <xf numFmtId="0" fontId="89" fillId="36" borderId="104" xfId="0" applyFont="1" applyFill="1" applyBorder="1" applyAlignment="1">
      <alignment horizontal="center" vertical="center" wrapText="1"/>
    </xf>
    <xf numFmtId="0" fontId="89" fillId="36" borderId="16" xfId="0" applyFont="1" applyFill="1" applyBorder="1" applyAlignment="1">
      <alignment horizontal="center" vertical="center" wrapText="1"/>
    </xf>
    <xf numFmtId="0" fontId="89" fillId="36" borderId="87" xfId="0" applyFont="1" applyFill="1" applyBorder="1" applyAlignment="1">
      <alignment horizontal="center" vertical="center" wrapText="1"/>
    </xf>
    <xf numFmtId="0" fontId="89" fillId="36" borderId="36" xfId="0" applyFont="1" applyFill="1" applyBorder="1" applyAlignment="1">
      <alignment horizontal="center" vertical="center" wrapText="1"/>
    </xf>
    <xf numFmtId="0" fontId="96" fillId="36" borderId="105" xfId="0" applyFont="1" applyFill="1" applyBorder="1" applyAlignment="1">
      <alignment horizontal="center" vertical="center" wrapText="1"/>
    </xf>
    <xf numFmtId="0" fontId="96" fillId="36" borderId="86" xfId="0" applyFont="1" applyFill="1" applyBorder="1" applyAlignment="1">
      <alignment horizontal="center" vertical="center" wrapText="1"/>
    </xf>
    <xf numFmtId="0" fontId="96" fillId="36" borderId="106" xfId="0" applyFont="1" applyFill="1" applyBorder="1" applyAlignment="1">
      <alignment horizontal="center" vertical="center" wrapText="1"/>
    </xf>
    <xf numFmtId="0" fontId="96" fillId="36" borderId="46" xfId="0" applyFont="1" applyFill="1" applyBorder="1" applyAlignment="1">
      <alignment horizontal="center" vertical="center" wrapText="1"/>
    </xf>
    <xf numFmtId="0" fontId="96" fillId="36" borderId="45" xfId="0" applyFont="1" applyFill="1" applyBorder="1" applyAlignment="1">
      <alignment horizontal="center" vertical="center" wrapText="1"/>
    </xf>
    <xf numFmtId="0" fontId="96" fillId="36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2" xfId="85" applyFont="1" applyBorder="1" applyAlignment="1">
      <alignment horizontal="center" vertical="center" wrapText="1"/>
    </xf>
    <xf numFmtId="0" fontId="5" fillId="0" borderId="20" xfId="85" applyFont="1" applyBorder="1" applyAlignment="1">
      <alignment horizontal="center" vertical="center" wrapText="1"/>
    </xf>
    <xf numFmtId="0" fontId="5" fillId="0" borderId="43" xfId="85" applyFont="1" applyBorder="1" applyAlignment="1">
      <alignment horizontal="center" vertical="center" wrapText="1"/>
    </xf>
    <xf numFmtId="0" fontId="5" fillId="0" borderId="109" xfId="85" applyFont="1" applyBorder="1" applyAlignment="1">
      <alignment horizontal="center" vertical="center" wrapText="1"/>
    </xf>
    <xf numFmtId="0" fontId="5" fillId="0" borderId="90" xfId="85" applyFont="1" applyBorder="1" applyAlignment="1">
      <alignment horizontal="center" vertical="center" wrapText="1"/>
    </xf>
    <xf numFmtId="0" fontId="5" fillId="0" borderId="110" xfId="85" applyFont="1" applyBorder="1" applyAlignment="1">
      <alignment horizontal="center" vertical="center" wrapText="1"/>
    </xf>
    <xf numFmtId="0" fontId="5" fillId="0" borderId="107" xfId="85" applyFont="1" applyBorder="1" applyAlignment="1">
      <alignment horizontal="center" vertical="center" wrapText="1"/>
    </xf>
    <xf numFmtId="0" fontId="5" fillId="0" borderId="38" xfId="85" applyFont="1" applyBorder="1" applyAlignment="1">
      <alignment horizontal="center" vertical="center" wrapText="1"/>
    </xf>
    <xf numFmtId="0" fontId="5" fillId="0" borderId="108" xfId="85" applyFont="1" applyBorder="1" applyAlignment="1">
      <alignment horizontal="center" vertical="center" wrapText="1"/>
    </xf>
    <xf numFmtId="190" fontId="6" fillId="0" borderId="0" xfId="39" applyNumberFormat="1" applyFont="1" applyAlignment="1">
      <alignment horizontal="center"/>
    </xf>
    <xf numFmtId="3" fontId="0" fillId="0" borderId="0" xfId="0" applyNumberFormat="1"/>
  </cellXfs>
  <cellStyles count="136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39" builtinId="3"/>
    <cellStyle name="Comma  - Style1" xfId="40"/>
    <cellStyle name="Comma(3)" xfId="41"/>
    <cellStyle name="Curren - Style3" xfId="42"/>
    <cellStyle name="Curren - Style4" xfId="43"/>
    <cellStyle name="Datum" xfId="44"/>
    <cellStyle name="Defl/Infl" xfId="45"/>
    <cellStyle name="Euro" xfId="46"/>
    <cellStyle name="Exogenous" xfId="47"/>
    <cellStyle name="Explanatory Text" xfId="48" builtinId="53" customBuiltin="1"/>
    <cellStyle name="Finanční0" xfId="49"/>
    <cellStyle name="Finanèní0" xfId="50"/>
    <cellStyle name="Good" xfId="51" builtinId="26" customBuiltin="1"/>
    <cellStyle name="Grey" xfId="52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Hipervínculo_IIF" xfId="57"/>
    <cellStyle name="IMF" xfId="58"/>
    <cellStyle name="imf-one decimal" xfId="59"/>
    <cellStyle name="imf-zero decimal" xfId="60"/>
    <cellStyle name="Input" xfId="61" builtinId="20" customBuiltin="1"/>
    <cellStyle name="Input [yellow]" xfId="62"/>
    <cellStyle name="INSTAT" xfId="63"/>
    <cellStyle name="Label" xfId="64"/>
    <cellStyle name="Linked Cell" xfId="65" builtinId="24" customBuiltin="1"/>
    <cellStyle name="Měna0" xfId="66"/>
    <cellStyle name="Millares [0]_BALPROGRAMA2001R" xfId="67"/>
    <cellStyle name="Millares_BALPROGRAMA2001R" xfId="68"/>
    <cellStyle name="Milliers [0]_Encours - Apr rééch" xfId="69"/>
    <cellStyle name="Milliers_Encours - Apr rééch" xfId="70"/>
    <cellStyle name="Mìna0" xfId="71"/>
    <cellStyle name="Model" xfId="72"/>
    <cellStyle name="MoF" xfId="73"/>
    <cellStyle name="Moneda [0]_BALPROGRAMA2001R" xfId="74"/>
    <cellStyle name="Moneda_BALPROGRAMA2001R" xfId="75"/>
    <cellStyle name="Monétaire [0]_Encours - Apr rééch" xfId="76"/>
    <cellStyle name="Monétaire_Encours - Apr rééch" xfId="77"/>
    <cellStyle name="Neutral" xfId="78" builtinId="28" customBuiltin="1"/>
    <cellStyle name="Normal" xfId="0" builtinId="0"/>
    <cellStyle name="Normal - Style1" xfId="79"/>
    <cellStyle name="Normal - Style2" xfId="80"/>
    <cellStyle name="Normal - Style5" xfId="81"/>
    <cellStyle name="Normal - Style6" xfId="82"/>
    <cellStyle name="Normal - Style7" xfId="83"/>
    <cellStyle name="Normal - Style8" xfId="84"/>
    <cellStyle name="Normal 2" xfId="85"/>
    <cellStyle name="Normal Table" xfId="86"/>
    <cellStyle name="Note" xfId="87" builtinId="10" customBuiltin="1"/>
    <cellStyle name="Output" xfId="88" builtinId="21" customBuiltin="1"/>
    <cellStyle name="Output Amounts" xfId="89"/>
    <cellStyle name="Percent" xfId="90" builtinId="5"/>
    <cellStyle name="Percent [2]" xfId="91"/>
    <cellStyle name="percentage difference" xfId="92"/>
    <cellStyle name="percentage difference one decimal" xfId="93"/>
    <cellStyle name="percentage difference zero decimal" xfId="94"/>
    <cellStyle name="Pevný" xfId="95"/>
    <cellStyle name="Presentation" xfId="96"/>
    <cellStyle name="Proj" xfId="97"/>
    <cellStyle name="Publication" xfId="98"/>
    <cellStyle name="STYL1 - Style1" xfId="99"/>
    <cellStyle name="Style 1" xfId="100"/>
    <cellStyle name="Text" xfId="101"/>
    <cellStyle name="Title" xfId="102" builtinId="15" customBuiltin="1"/>
    <cellStyle name="Total" xfId="103" builtinId="25" customBuiltin="1"/>
    <cellStyle name="Warning Text" xfId="104" builtinId="11" customBuiltin="1"/>
    <cellStyle name="WebAnchor1" xfId="105"/>
    <cellStyle name="WebAnchor2" xfId="106"/>
    <cellStyle name="WebAnchor3" xfId="107"/>
    <cellStyle name="WebAnchor4" xfId="108"/>
    <cellStyle name="WebAnchor5" xfId="109"/>
    <cellStyle name="WebAnchor6" xfId="110"/>
    <cellStyle name="WebAnchor7" xfId="111"/>
    <cellStyle name="Webexclude" xfId="112"/>
    <cellStyle name="WebFN" xfId="113"/>
    <cellStyle name="WebFN1" xfId="114"/>
    <cellStyle name="WebFN2" xfId="115"/>
    <cellStyle name="WebFN3" xfId="116"/>
    <cellStyle name="WebFN4" xfId="117"/>
    <cellStyle name="WebHR" xfId="118"/>
    <cellStyle name="WebIndent1" xfId="119"/>
    <cellStyle name="WebIndent1wFN3" xfId="120"/>
    <cellStyle name="WebIndent2" xfId="121"/>
    <cellStyle name="WebNoBR" xfId="122"/>
    <cellStyle name="Záhlaví 1" xfId="123"/>
    <cellStyle name="Záhlaví 2" xfId="124"/>
    <cellStyle name="zero" xfId="125"/>
    <cellStyle name="ДАТА" xfId="126"/>
    <cellStyle name="ДЕНЕЖНЫЙ_BOPENGC" xfId="127"/>
    <cellStyle name="ЗАГОЛОВОК1" xfId="128"/>
    <cellStyle name="ЗАГОЛОВОК2" xfId="129"/>
    <cellStyle name="ИТОГОВЫЙ" xfId="130"/>
    <cellStyle name="Обычный_BOPENGC" xfId="131"/>
    <cellStyle name="ПРОЦЕНТНЫЙ_BOPENGC" xfId="132"/>
    <cellStyle name="ТЕКСТ" xfId="133"/>
    <cellStyle name="ФИКСИРОВАННЫЙ" xfId="134"/>
    <cellStyle name="ФИНАНСОВЫЙ_BOPENGC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_data\Redi\redi\2005\2005%20buletini%20Korrik%202006\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_data\Redi\redi\2007\File-i%20i%20punes\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275.11703680354327</v>
          </cell>
          <cell r="F30">
            <v>433.66515754647708</v>
          </cell>
          <cell r="G30">
            <v>2254.5232706261349</v>
          </cell>
          <cell r="H30">
            <v>3376.9477086778129</v>
          </cell>
          <cell r="I30">
            <v>3633.7987665855426</v>
          </cell>
          <cell r="K30">
            <v>9974.0519402395112</v>
          </cell>
        </row>
        <row r="31">
          <cell r="A31" t="str">
            <v xml:space="preserve">   In percent of GDP</v>
          </cell>
          <cell r="E31">
            <v>2.2308952908821702</v>
          </cell>
          <cell r="F31">
            <v>2.9591634918286638</v>
          </cell>
          <cell r="G31">
            <v>15.087750304383174</v>
          </cell>
          <cell r="H31">
            <v>21.083757179934302</v>
          </cell>
          <cell r="I31">
            <v>20.380537391897956</v>
          </cell>
          <cell r="K31">
            <v>61.742103658926268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2954.5194724888038</v>
          </cell>
          <cell r="F38">
            <v>488.95458196945782</v>
          </cell>
          <cell r="G38">
            <v>699.27602879955759</v>
          </cell>
          <cell r="H38">
            <v>719.06766984415935</v>
          </cell>
          <cell r="I38">
            <v>765.2589335960173</v>
          </cell>
          <cell r="J38">
            <v>722.43294750499126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3372.7144028952257</v>
          </cell>
          <cell r="F39">
            <v>620.4410522769391</v>
          </cell>
          <cell r="G39">
            <v>9965.005556713757</v>
          </cell>
          <cell r="H39">
            <v>2923.9956528482762</v>
          </cell>
          <cell r="I39">
            <v>2504.4017630601261</v>
          </cell>
          <cell r="J39">
            <v>79230.836951979203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9"/>
  <sheetViews>
    <sheetView tabSelected="1" zoomScaleNormal="100" workbookViewId="0">
      <selection activeCell="C20" sqref="C20:H20"/>
    </sheetView>
  </sheetViews>
  <sheetFormatPr defaultRowHeight="12.75"/>
  <cols>
    <col min="1" max="1" width="12" customWidth="1"/>
    <col min="2" max="2" width="22.42578125" customWidth="1"/>
    <col min="3" max="3" width="14" customWidth="1"/>
    <col min="4" max="4" width="10.28515625" style="20" customWidth="1"/>
    <col min="5" max="6" width="12.28515625" style="20" customWidth="1"/>
    <col min="7" max="7" width="18.140625" style="20" customWidth="1"/>
    <col min="8" max="8" width="18.28515625" style="20" customWidth="1"/>
    <col min="9" max="9" width="15" style="20" customWidth="1"/>
    <col min="16" max="16" width="17" bestFit="1" customWidth="1"/>
  </cols>
  <sheetData>
    <row r="2" spans="1:24" s="19" customFormat="1" ht="15.75">
      <c r="A2" s="18" t="s">
        <v>0</v>
      </c>
      <c r="D2" s="23"/>
      <c r="E2" s="23"/>
      <c r="F2" s="23"/>
      <c r="G2" s="23"/>
      <c r="H2" s="23"/>
      <c r="I2" s="23"/>
    </row>
    <row r="3" spans="1:24" ht="15.75">
      <c r="A3" s="1"/>
      <c r="B3" s="192"/>
      <c r="C3" s="192"/>
      <c r="D3" s="13"/>
      <c r="E3" s="13"/>
      <c r="F3" s="13"/>
      <c r="G3" s="13"/>
      <c r="H3" s="13"/>
      <c r="I3" s="13"/>
      <c r="J3" s="192"/>
    </row>
    <row r="4" spans="1:24" ht="13.5" thickBot="1">
      <c r="A4" s="192"/>
      <c r="B4" s="192"/>
      <c r="C4" s="192"/>
      <c r="D4" s="13"/>
      <c r="E4" s="13"/>
      <c r="F4" s="13"/>
      <c r="H4" s="13"/>
      <c r="I4" s="8" t="s">
        <v>1</v>
      </c>
      <c r="J4" s="192"/>
    </row>
    <row r="5" spans="1:24">
      <c r="A5" s="280"/>
      <c r="B5" s="281"/>
      <c r="C5" s="281"/>
      <c r="D5" s="282"/>
      <c r="E5" s="282"/>
      <c r="F5" s="282"/>
      <c r="G5" s="282"/>
      <c r="H5" s="282"/>
      <c r="I5" s="283"/>
      <c r="J5" s="192"/>
    </row>
    <row r="6" spans="1:24">
      <c r="A6" s="3" t="s">
        <v>2</v>
      </c>
      <c r="B6" s="301" t="s">
        <v>3</v>
      </c>
      <c r="C6" s="302"/>
      <c r="D6" s="302"/>
      <c r="E6" s="302"/>
      <c r="F6" s="303"/>
      <c r="G6" s="7" t="s">
        <v>4</v>
      </c>
      <c r="H6" s="308" t="s">
        <v>5</v>
      </c>
      <c r="I6" s="309"/>
      <c r="J6" s="192"/>
    </row>
    <row r="7" spans="1:24">
      <c r="A7" s="9"/>
      <c r="B7" s="10"/>
      <c r="C7" s="10"/>
      <c r="D7" s="13"/>
      <c r="E7" s="13"/>
      <c r="F7" s="13"/>
      <c r="G7" s="13"/>
      <c r="H7" s="5"/>
      <c r="I7" s="29"/>
      <c r="J7" s="192"/>
      <c r="L7">
        <v>7916001</v>
      </c>
      <c r="O7">
        <v>984759</v>
      </c>
      <c r="R7">
        <v>4250001</v>
      </c>
      <c r="U7">
        <v>4000000</v>
      </c>
      <c r="V7">
        <v>0</v>
      </c>
      <c r="X7">
        <f>SUM(L7:W7)</f>
        <v>17150761</v>
      </c>
    </row>
    <row r="8" spans="1:24">
      <c r="A8" s="310" t="s">
        <v>6</v>
      </c>
      <c r="B8" s="311"/>
      <c r="C8" s="324" t="s">
        <v>7</v>
      </c>
      <c r="D8" s="325"/>
      <c r="E8" s="325"/>
      <c r="F8" s="325"/>
      <c r="G8" s="325"/>
      <c r="H8" s="325"/>
      <c r="I8" s="326"/>
      <c r="J8" s="192"/>
      <c r="X8">
        <f>SUM(L8:W8)</f>
        <v>0</v>
      </c>
    </row>
    <row r="9" spans="1:24">
      <c r="A9" s="312"/>
      <c r="B9" s="313"/>
      <c r="C9" s="16" t="s">
        <v>8</v>
      </c>
      <c r="D9" s="16" t="s">
        <v>9</v>
      </c>
      <c r="E9" s="16" t="s">
        <v>10</v>
      </c>
      <c r="F9" s="16" t="s">
        <v>11</v>
      </c>
      <c r="G9" s="16" t="s">
        <v>12</v>
      </c>
      <c r="H9" s="16" t="s">
        <v>13</v>
      </c>
      <c r="I9" s="17" t="s">
        <v>14</v>
      </c>
      <c r="J9" s="192"/>
      <c r="M9">
        <v>5810700.3527272725</v>
      </c>
      <c r="P9">
        <v>948156</v>
      </c>
      <c r="S9">
        <v>992651</v>
      </c>
      <c r="V9">
        <v>0</v>
      </c>
      <c r="X9">
        <f>SUM(L9:W9)</f>
        <v>7751507.3527272725</v>
      </c>
    </row>
    <row r="10" spans="1:24" ht="18.75" customHeight="1">
      <c r="A10" s="314"/>
      <c r="B10" s="315"/>
      <c r="C10" s="11" t="s">
        <v>15</v>
      </c>
      <c r="D10" s="11" t="s">
        <v>16</v>
      </c>
      <c r="E10" s="11" t="s">
        <v>17</v>
      </c>
      <c r="F10" s="11" t="s">
        <v>17</v>
      </c>
      <c r="G10" s="11" t="s">
        <v>17</v>
      </c>
      <c r="H10" s="11" t="s">
        <v>15</v>
      </c>
      <c r="I10" s="306" t="s">
        <v>18</v>
      </c>
      <c r="J10" s="192"/>
    </row>
    <row r="11" spans="1:24" ht="33.75">
      <c r="A11" s="14" t="s">
        <v>19</v>
      </c>
      <c r="B11" s="15" t="s">
        <v>20</v>
      </c>
      <c r="C11" s="12" t="s">
        <v>21</v>
      </c>
      <c r="D11" s="12" t="s">
        <v>22</v>
      </c>
      <c r="E11" s="12" t="s">
        <v>23</v>
      </c>
      <c r="F11" s="12" t="s">
        <v>24</v>
      </c>
      <c r="G11" s="12" t="s">
        <v>25</v>
      </c>
      <c r="H11" s="12" t="s">
        <v>26</v>
      </c>
      <c r="I11" s="307"/>
      <c r="J11" s="192"/>
    </row>
    <row r="12" spans="1:24" ht="45">
      <c r="A12" s="47" t="s">
        <v>27</v>
      </c>
      <c r="B12" s="220" t="s">
        <v>28</v>
      </c>
      <c r="C12" s="284">
        <v>37644.377</v>
      </c>
      <c r="D12" s="285">
        <v>56603</v>
      </c>
      <c r="E12" s="285">
        <v>56863</v>
      </c>
      <c r="F12" s="285">
        <v>56863</v>
      </c>
      <c r="G12" s="284">
        <v>56863</v>
      </c>
      <c r="H12" s="284">
        <v>43461.982352727275</v>
      </c>
      <c r="I12" s="286">
        <f>H12-G12</f>
        <v>-13401.017647272725</v>
      </c>
      <c r="J12" s="192"/>
    </row>
    <row r="13" spans="1:24">
      <c r="A13" s="47" t="s">
        <v>29</v>
      </c>
      <c r="B13" s="48" t="s">
        <v>30</v>
      </c>
      <c r="C13" s="285">
        <v>0</v>
      </c>
      <c r="D13" s="285">
        <v>0</v>
      </c>
      <c r="E13" s="285">
        <v>0</v>
      </c>
      <c r="F13" s="285">
        <v>0</v>
      </c>
      <c r="G13" s="285">
        <v>0</v>
      </c>
      <c r="H13" s="285">
        <v>0</v>
      </c>
      <c r="I13" s="287">
        <f>H13-G13</f>
        <v>0</v>
      </c>
      <c r="J13" s="192"/>
    </row>
    <row r="14" spans="1:24">
      <c r="A14" s="47" t="s">
        <v>31</v>
      </c>
      <c r="B14" s="48" t="s">
        <v>32</v>
      </c>
      <c r="C14" s="285">
        <v>0</v>
      </c>
      <c r="D14" s="285">
        <v>0</v>
      </c>
      <c r="E14" s="285">
        <v>0</v>
      </c>
      <c r="F14" s="285">
        <v>0</v>
      </c>
      <c r="G14" s="285">
        <v>0</v>
      </c>
      <c r="H14" s="285">
        <v>0</v>
      </c>
      <c r="I14" s="287">
        <f>H14-G14</f>
        <v>0</v>
      </c>
      <c r="J14" s="192"/>
      <c r="P14" s="236"/>
    </row>
    <row r="15" spans="1:24">
      <c r="A15" s="47" t="s">
        <v>33</v>
      </c>
      <c r="B15" s="48" t="s">
        <v>34</v>
      </c>
      <c r="C15" s="285">
        <v>0</v>
      </c>
      <c r="D15" s="285">
        <v>0</v>
      </c>
      <c r="E15" s="285">
        <v>0</v>
      </c>
      <c r="F15" s="285">
        <v>0</v>
      </c>
      <c r="G15" s="285">
        <v>0</v>
      </c>
      <c r="H15" s="285">
        <v>0</v>
      </c>
      <c r="I15" s="287">
        <f>H15-G15</f>
        <v>0</v>
      </c>
      <c r="J15" s="192"/>
      <c r="P15" s="236"/>
    </row>
    <row r="16" spans="1:24">
      <c r="A16" s="47" t="s">
        <v>35</v>
      </c>
      <c r="B16" s="48" t="s">
        <v>36</v>
      </c>
      <c r="C16" s="285">
        <v>0</v>
      </c>
      <c r="D16" s="285">
        <v>0</v>
      </c>
      <c r="E16" s="285">
        <v>0</v>
      </c>
      <c r="F16" s="285">
        <v>0</v>
      </c>
      <c r="G16" s="285">
        <v>0</v>
      </c>
      <c r="H16" s="285">
        <v>0</v>
      </c>
      <c r="I16" s="287">
        <f>H16-G16</f>
        <v>0</v>
      </c>
      <c r="J16" s="192"/>
      <c r="P16" s="236"/>
    </row>
    <row r="17" spans="1:16" ht="13.5" thickBot="1">
      <c r="A17" s="47" t="s">
        <v>37</v>
      </c>
      <c r="B17" s="48" t="s">
        <v>38</v>
      </c>
      <c r="C17" s="285"/>
      <c r="D17" s="285"/>
      <c r="E17" s="285"/>
      <c r="F17" s="285"/>
      <c r="G17" s="285"/>
      <c r="H17" s="285"/>
      <c r="I17" s="287"/>
      <c r="J17" s="192"/>
      <c r="P17" s="236"/>
    </row>
    <row r="18" spans="1:16" ht="14.25" customHeight="1" thickBot="1">
      <c r="A18" s="304" t="s">
        <v>39</v>
      </c>
      <c r="B18" s="305"/>
      <c r="C18" s="237">
        <f t="shared" ref="C18:I18" si="0">SUM(C12:C17)</f>
        <v>37644.377</v>
      </c>
      <c r="D18" s="237">
        <f t="shared" si="0"/>
        <v>56603</v>
      </c>
      <c r="E18" s="237">
        <f t="shared" si="0"/>
        <v>56863</v>
      </c>
      <c r="F18" s="237">
        <f t="shared" si="0"/>
        <v>56863</v>
      </c>
      <c r="G18" s="237">
        <f t="shared" si="0"/>
        <v>56863</v>
      </c>
      <c r="H18" s="237">
        <f t="shared" si="0"/>
        <v>43461.982352727275</v>
      </c>
      <c r="I18" s="238">
        <f t="shared" si="0"/>
        <v>-13401.017647272725</v>
      </c>
      <c r="J18" s="192"/>
      <c r="P18" s="236"/>
    </row>
    <row r="19" spans="1:16" ht="15" customHeight="1" thickBot="1">
      <c r="A19" s="304" t="s">
        <v>40</v>
      </c>
      <c r="B19" s="329"/>
      <c r="C19" s="288"/>
      <c r="D19" s="288"/>
      <c r="E19" s="288"/>
      <c r="F19" s="288"/>
      <c r="G19" s="288"/>
      <c r="H19" s="239"/>
      <c r="I19" s="289"/>
      <c r="J19" s="192"/>
    </row>
    <row r="20" spans="1:16" s="45" customFormat="1" ht="13.5" thickBot="1">
      <c r="A20" s="327" t="s">
        <v>41</v>
      </c>
      <c r="B20" s="328"/>
      <c r="C20" s="240">
        <f t="shared" ref="C20:H20" si="1">C18+C19</f>
        <v>37644.377</v>
      </c>
      <c r="D20" s="240">
        <f t="shared" si="1"/>
        <v>56603</v>
      </c>
      <c r="E20" s="240">
        <f t="shared" si="1"/>
        <v>56863</v>
      </c>
      <c r="F20" s="240">
        <f t="shared" si="1"/>
        <v>56863</v>
      </c>
      <c r="G20" s="240">
        <f t="shared" si="1"/>
        <v>56863</v>
      </c>
      <c r="H20" s="240">
        <f t="shared" si="1"/>
        <v>43461.982352727275</v>
      </c>
      <c r="I20" s="241"/>
      <c r="J20" s="44"/>
      <c r="N20"/>
    </row>
    <row r="21" spans="1:16">
      <c r="A21" s="192"/>
      <c r="B21" s="192"/>
      <c r="C21" s="192"/>
      <c r="D21" s="412"/>
      <c r="E21" s="13"/>
      <c r="F21" s="13"/>
      <c r="G21" s="13"/>
      <c r="H21" s="13"/>
      <c r="I21" s="13"/>
      <c r="J21" s="192"/>
    </row>
    <row r="22" spans="1:16">
      <c r="A22" s="192"/>
      <c r="B22" s="192"/>
      <c r="C22" s="192"/>
      <c r="D22" s="13"/>
      <c r="E22" s="13"/>
      <c r="F22" s="13"/>
      <c r="G22" s="13"/>
      <c r="H22" s="13"/>
      <c r="I22" s="13"/>
      <c r="J22" s="192"/>
    </row>
    <row r="23" spans="1:16">
      <c r="A23" s="192"/>
      <c r="B23" s="192"/>
      <c r="C23" s="192"/>
      <c r="D23" s="13"/>
      <c r="E23" s="13"/>
      <c r="F23" s="13"/>
      <c r="G23" s="13"/>
      <c r="H23" s="13"/>
      <c r="I23" s="13"/>
      <c r="J23" s="192"/>
    </row>
    <row r="24" spans="1:16" ht="12.75" customHeight="1">
      <c r="A24" s="180"/>
      <c r="B24" s="318" t="s">
        <v>42</v>
      </c>
      <c r="C24" s="319"/>
      <c r="D24" s="26" t="s">
        <v>43</v>
      </c>
      <c r="E24" s="316"/>
      <c r="F24" s="317"/>
      <c r="G24" s="13"/>
      <c r="H24" s="13"/>
      <c r="I24" s="13"/>
      <c r="J24" s="192"/>
    </row>
    <row r="25" spans="1:16">
      <c r="A25" s="180"/>
      <c r="B25" s="320"/>
      <c r="C25" s="321"/>
      <c r="D25" s="26" t="s">
        <v>44</v>
      </c>
      <c r="E25" s="316"/>
      <c r="F25" s="317"/>
      <c r="G25" s="13"/>
      <c r="H25" s="13"/>
      <c r="I25" s="13"/>
      <c r="J25" s="192"/>
    </row>
    <row r="26" spans="1:16" ht="17.25" customHeight="1">
      <c r="A26" s="180"/>
      <c r="B26" s="322"/>
      <c r="C26" s="323"/>
      <c r="D26" s="26" t="s">
        <v>45</v>
      </c>
      <c r="E26" s="316"/>
      <c r="F26" s="317"/>
      <c r="G26" s="13"/>
      <c r="H26" s="13"/>
      <c r="I26" s="13"/>
      <c r="J26" s="192"/>
    </row>
    <row r="27" spans="1:16">
      <c r="A27" s="192"/>
      <c r="B27" s="192"/>
      <c r="C27" s="192"/>
      <c r="D27" s="13"/>
      <c r="E27" s="13"/>
      <c r="F27" s="13"/>
      <c r="G27" s="13"/>
      <c r="H27" s="13"/>
      <c r="I27" s="13"/>
      <c r="J27" s="192"/>
    </row>
    <row r="29" spans="1:16">
      <c r="C29">
        <v>37644377</v>
      </c>
    </row>
  </sheetData>
  <mergeCells count="12">
    <mergeCell ref="E24:F24"/>
    <mergeCell ref="E25:F25"/>
    <mergeCell ref="E26:F26"/>
    <mergeCell ref="B24:C26"/>
    <mergeCell ref="C8:I8"/>
    <mergeCell ref="A20:B20"/>
    <mergeCell ref="A19:B19"/>
    <mergeCell ref="B6:F6"/>
    <mergeCell ref="A18:B18"/>
    <mergeCell ref="I10:I11"/>
    <mergeCell ref="H6:I6"/>
    <mergeCell ref="A8:B10"/>
  </mergeCells>
  <phoneticPr fontId="7" type="noConversion"/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1"/>
  <sheetViews>
    <sheetView zoomScaleNormal="100" workbookViewId="0">
      <selection activeCell="E15" sqref="E15:E16"/>
    </sheetView>
  </sheetViews>
  <sheetFormatPr defaultRowHeight="12.75"/>
  <cols>
    <col min="1" max="1" width="11.7109375" style="20" customWidth="1"/>
    <col min="2" max="2" width="39.5703125" customWidth="1"/>
    <col min="3" max="3" width="16" bestFit="1" customWidth="1"/>
    <col min="4" max="4" width="13.5703125" style="20" customWidth="1"/>
    <col min="5" max="5" width="13.28515625" style="20" customWidth="1"/>
    <col min="6" max="6" width="15" style="20" customWidth="1"/>
    <col min="7" max="7" width="18.5703125" style="20" customWidth="1"/>
    <col min="8" max="8" width="19.28515625" style="20" customWidth="1"/>
    <col min="9" max="9" width="13.140625" style="37" customWidth="1"/>
    <col min="11" max="11" width="10.28515625" bestFit="1" customWidth="1"/>
    <col min="12" max="12" width="16.140625" customWidth="1"/>
    <col min="13" max="13" width="10.5703125" bestFit="1" customWidth="1"/>
    <col min="14" max="14" width="12.5703125" bestFit="1" customWidth="1"/>
    <col min="15" max="15" width="10.28515625" bestFit="1" customWidth="1"/>
  </cols>
  <sheetData>
    <row r="2" spans="1:19" s="19" customFormat="1" ht="15.75">
      <c r="A2" s="49" t="s">
        <v>46</v>
      </c>
      <c r="D2" s="23"/>
      <c r="E2" s="23"/>
      <c r="F2" s="23"/>
      <c r="G2" s="23"/>
      <c r="H2" s="23"/>
      <c r="I2" s="31"/>
    </row>
    <row r="3" spans="1:19" ht="13.5" thickBot="1">
      <c r="A3" s="21"/>
      <c r="B3" s="192"/>
      <c r="C3" s="192"/>
      <c r="D3" s="21"/>
      <c r="E3" s="21"/>
      <c r="F3" s="13"/>
      <c r="G3" s="25"/>
      <c r="H3" s="13"/>
      <c r="I3" s="32" t="s">
        <v>1</v>
      </c>
      <c r="J3" s="192"/>
      <c r="L3" s="413"/>
      <c r="M3">
        <v>30914000</v>
      </c>
      <c r="N3" s="279">
        <v>25416604.352727272</v>
      </c>
    </row>
    <row r="4" spans="1:19">
      <c r="A4" s="27"/>
      <c r="B4" s="281"/>
      <c r="C4" s="281"/>
      <c r="D4" s="28"/>
      <c r="E4" s="28"/>
      <c r="F4" s="282"/>
      <c r="G4" s="282"/>
      <c r="H4" s="290"/>
      <c r="I4" s="33"/>
      <c r="J4" s="192"/>
      <c r="L4" s="413"/>
      <c r="M4">
        <v>4689000</v>
      </c>
      <c r="N4" s="279">
        <v>4172641</v>
      </c>
    </row>
    <row r="5" spans="1:19">
      <c r="A5" s="22" t="s">
        <v>2</v>
      </c>
      <c r="B5" s="50" t="s">
        <v>3</v>
      </c>
      <c r="C5" s="192"/>
      <c r="D5" s="192"/>
      <c r="E5" s="192"/>
      <c r="F5" s="192"/>
      <c r="G5" s="193"/>
      <c r="H5" s="7" t="s">
        <v>4</v>
      </c>
      <c r="I5" s="41" t="s">
        <v>5</v>
      </c>
      <c r="J5" s="192"/>
      <c r="L5" s="413"/>
      <c r="N5" s="279"/>
    </row>
    <row r="6" spans="1:19">
      <c r="A6" s="22" t="s">
        <v>47</v>
      </c>
      <c r="B6" s="50">
        <v>1140</v>
      </c>
      <c r="C6" s="194"/>
      <c r="D6" s="194"/>
      <c r="E6" s="194"/>
      <c r="F6" s="194"/>
      <c r="G6" s="195"/>
      <c r="H6" s="7" t="s">
        <v>48</v>
      </c>
      <c r="I6" s="41" t="s">
        <v>49</v>
      </c>
      <c r="J6" s="192"/>
      <c r="M6">
        <v>17000000</v>
      </c>
      <c r="N6" s="279">
        <v>10770257</v>
      </c>
    </row>
    <row r="7" spans="1:19" s="39" customFormat="1">
      <c r="A7" s="311" t="s">
        <v>50</v>
      </c>
      <c r="B7" s="339" t="s">
        <v>20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34" t="s">
        <v>14</v>
      </c>
      <c r="J7" s="56"/>
      <c r="N7" s="279"/>
    </row>
    <row r="8" spans="1:19" s="40" customFormat="1">
      <c r="A8" s="313"/>
      <c r="B8" s="340"/>
      <c r="C8" s="11" t="s">
        <v>15</v>
      </c>
      <c r="D8" s="11" t="s">
        <v>16</v>
      </c>
      <c r="E8" s="11" t="s">
        <v>17</v>
      </c>
      <c r="F8" s="11" t="s">
        <v>17</v>
      </c>
      <c r="G8" s="11" t="s">
        <v>17</v>
      </c>
      <c r="H8" s="11" t="s">
        <v>15</v>
      </c>
      <c r="I8" s="333" t="s">
        <v>18</v>
      </c>
      <c r="J8" s="52"/>
      <c r="M8" s="40">
        <v>160000</v>
      </c>
      <c r="N8" s="279">
        <v>149160</v>
      </c>
    </row>
    <row r="9" spans="1:19" s="40" customFormat="1" ht="22.5">
      <c r="A9" s="315"/>
      <c r="B9" s="341"/>
      <c r="C9" s="12" t="s">
        <v>51</v>
      </c>
      <c r="D9" s="12" t="s">
        <v>52</v>
      </c>
      <c r="E9" s="12" t="s">
        <v>23</v>
      </c>
      <c r="F9" s="12" t="s">
        <v>24</v>
      </c>
      <c r="G9" s="12" t="s">
        <v>25</v>
      </c>
      <c r="H9" s="12" t="s">
        <v>26</v>
      </c>
      <c r="I9" s="334"/>
      <c r="J9" s="52"/>
      <c r="M9" s="40">
        <v>100000</v>
      </c>
      <c r="N9" s="279"/>
    </row>
    <row r="10" spans="1:19">
      <c r="A10" s="291">
        <v>600</v>
      </c>
      <c r="B10" s="292" t="s">
        <v>53</v>
      </c>
      <c r="C10" s="293">
        <v>19410.482</v>
      </c>
      <c r="D10" s="293">
        <v>31664</v>
      </c>
      <c r="E10" s="293">
        <v>31664</v>
      </c>
      <c r="F10" s="293">
        <v>30914</v>
      </c>
      <c r="G10" s="293">
        <v>30914</v>
      </c>
      <c r="H10" s="293">
        <f>N3/1000</f>
        <v>25416.60435272727</v>
      </c>
      <c r="I10" s="221">
        <f>H10-G10</f>
        <v>-5497.3956472727295</v>
      </c>
      <c r="J10" s="192"/>
      <c r="M10" s="246"/>
      <c r="N10" s="279"/>
      <c r="O10" s="248"/>
      <c r="Q10" s="248"/>
      <c r="S10" s="248"/>
    </row>
    <row r="11" spans="1:19">
      <c r="A11" s="291">
        <v>601</v>
      </c>
      <c r="B11" s="292" t="s">
        <v>54</v>
      </c>
      <c r="C11" s="293">
        <v>3104.5680000000002</v>
      </c>
      <c r="D11" s="293">
        <v>3939</v>
      </c>
      <c r="E11" s="293">
        <v>3939</v>
      </c>
      <c r="F11" s="293">
        <v>4689</v>
      </c>
      <c r="G11" s="293">
        <v>4689</v>
      </c>
      <c r="H11" s="293">
        <f>N4/1000</f>
        <v>4172.6409999999996</v>
      </c>
      <c r="I11" s="221">
        <f t="shared" ref="I11:I16" si="0">H11-G11</f>
        <v>-516.35900000000038</v>
      </c>
      <c r="J11" s="192"/>
      <c r="K11" s="247"/>
      <c r="L11" s="248"/>
      <c r="M11" s="246"/>
      <c r="N11" s="279"/>
      <c r="O11" s="248"/>
      <c r="Q11" s="248"/>
      <c r="S11" s="248"/>
    </row>
    <row r="12" spans="1:19">
      <c r="A12" s="291">
        <v>602</v>
      </c>
      <c r="B12" s="292" t="s">
        <v>55</v>
      </c>
      <c r="C12" s="293">
        <v>12058.803</v>
      </c>
      <c r="D12" s="293">
        <v>17000</v>
      </c>
      <c r="E12" s="293">
        <v>17000</v>
      </c>
      <c r="F12" s="293">
        <v>17000</v>
      </c>
      <c r="G12" s="293">
        <v>17000</v>
      </c>
      <c r="H12" s="293">
        <f>N6/1000</f>
        <v>10770.257</v>
      </c>
      <c r="I12" s="221">
        <f t="shared" si="0"/>
        <v>-6229.7430000000004</v>
      </c>
      <c r="J12" s="192"/>
      <c r="M12" s="246">
        <v>400000</v>
      </c>
      <c r="N12" s="279">
        <v>118800</v>
      </c>
      <c r="O12" s="248"/>
      <c r="Q12" s="248"/>
      <c r="S12" s="248"/>
    </row>
    <row r="13" spans="1:19">
      <c r="A13" s="291">
        <v>603</v>
      </c>
      <c r="B13" s="292" t="s">
        <v>56</v>
      </c>
      <c r="C13" s="293"/>
      <c r="D13" s="293"/>
      <c r="E13" s="293"/>
      <c r="F13" s="293"/>
      <c r="G13" s="293"/>
      <c r="H13" s="293"/>
      <c r="I13" s="221">
        <f t="shared" si="0"/>
        <v>0</v>
      </c>
      <c r="J13" s="192"/>
      <c r="M13" s="246">
        <v>2400000</v>
      </c>
      <c r="N13" s="279">
        <v>1911000</v>
      </c>
    </row>
    <row r="14" spans="1:19">
      <c r="A14" s="291">
        <v>604</v>
      </c>
      <c r="B14" s="292" t="s">
        <v>57</v>
      </c>
      <c r="C14" s="293"/>
      <c r="D14" s="293"/>
      <c r="E14" s="293"/>
      <c r="F14" s="293"/>
      <c r="G14" s="293"/>
      <c r="H14" s="293"/>
      <c r="I14" s="221">
        <f t="shared" si="0"/>
        <v>0</v>
      </c>
      <c r="J14" s="192"/>
      <c r="M14" s="246">
        <v>1200000</v>
      </c>
      <c r="N14" s="279">
        <v>923520</v>
      </c>
    </row>
    <row r="15" spans="1:19">
      <c r="A15" s="291">
        <v>605</v>
      </c>
      <c r="B15" s="292" t="s">
        <v>58</v>
      </c>
      <c r="C15" s="293">
        <v>196.56</v>
      </c>
      <c r="D15" s="293"/>
      <c r="E15" s="293">
        <v>160</v>
      </c>
      <c r="F15" s="293">
        <v>160</v>
      </c>
      <c r="G15" s="293">
        <v>160</v>
      </c>
      <c r="H15" s="293">
        <f>N8/1000</f>
        <v>149.16</v>
      </c>
      <c r="I15" s="221">
        <f t="shared" si="0"/>
        <v>-10.840000000000003</v>
      </c>
      <c r="J15" s="192"/>
      <c r="M15" s="246"/>
      <c r="N15" s="279">
        <f>SUM(N12:N14)</f>
        <v>2953320</v>
      </c>
    </row>
    <row r="16" spans="1:19">
      <c r="A16" s="291">
        <v>606</v>
      </c>
      <c r="B16" s="292" t="s">
        <v>59</v>
      </c>
      <c r="C16" s="293"/>
      <c r="D16" s="293"/>
      <c r="E16" s="293">
        <v>100</v>
      </c>
      <c r="F16" s="293">
        <v>100</v>
      </c>
      <c r="G16" s="293">
        <v>100</v>
      </c>
      <c r="H16" s="293"/>
      <c r="I16" s="221">
        <f t="shared" si="0"/>
        <v>-100</v>
      </c>
      <c r="J16" s="192"/>
      <c r="M16" s="246"/>
      <c r="Q16" s="248"/>
    </row>
    <row r="17" spans="1:17" s="45" customFormat="1">
      <c r="A17" s="42" t="s">
        <v>60</v>
      </c>
      <c r="B17" s="46" t="s">
        <v>61</v>
      </c>
      <c r="C17" s="222">
        <f>SUM(C10:C16)</f>
        <v>34770.413</v>
      </c>
      <c r="D17" s="222">
        <f t="shared" ref="D17:I17" si="1">SUM(D10:D16)</f>
        <v>52603</v>
      </c>
      <c r="E17" s="222">
        <f t="shared" si="1"/>
        <v>52863</v>
      </c>
      <c r="F17" s="222">
        <f t="shared" si="1"/>
        <v>52863</v>
      </c>
      <c r="G17" s="222">
        <f t="shared" si="1"/>
        <v>52863</v>
      </c>
      <c r="H17" s="222">
        <f t="shared" si="1"/>
        <v>40508.662352727275</v>
      </c>
      <c r="I17" s="223">
        <f t="shared" si="1"/>
        <v>-12354.33764727273</v>
      </c>
      <c r="J17" s="44"/>
      <c r="M17" s="246">
        <f>SUM(M3:M16)</f>
        <v>56863000</v>
      </c>
      <c r="N17" s="246">
        <f>SUM(N3:N16)</f>
        <v>46415302.352727272</v>
      </c>
      <c r="O17" s="248"/>
      <c r="Q17" s="248"/>
    </row>
    <row r="18" spans="1:17">
      <c r="A18" s="291">
        <v>230</v>
      </c>
      <c r="B18" s="292" t="s">
        <v>62</v>
      </c>
      <c r="C18" s="293"/>
      <c r="D18" s="293"/>
      <c r="E18" s="293"/>
      <c r="F18" s="293"/>
      <c r="G18" s="293"/>
      <c r="H18" s="293"/>
      <c r="I18" s="221">
        <f>H18-G18</f>
        <v>0</v>
      </c>
      <c r="J18" s="192"/>
      <c r="M18" s="246"/>
      <c r="O18" s="248"/>
      <c r="Q18" s="248"/>
    </row>
    <row r="19" spans="1:17">
      <c r="A19" s="291">
        <v>231</v>
      </c>
      <c r="B19" s="292" t="s">
        <v>63</v>
      </c>
      <c r="C19" s="293">
        <v>2873.9639999999999</v>
      </c>
      <c r="D19" s="293">
        <v>4000</v>
      </c>
      <c r="E19" s="293">
        <v>4000</v>
      </c>
      <c r="F19" s="293">
        <v>4000</v>
      </c>
      <c r="G19" s="293">
        <v>4000</v>
      </c>
      <c r="H19" s="293">
        <f>N15/1000</f>
        <v>2953.32</v>
      </c>
      <c r="I19" s="221">
        <f>H19-G19</f>
        <v>-1046.6799999999998</v>
      </c>
      <c r="J19" s="192"/>
      <c r="M19" s="246"/>
      <c r="O19" s="248"/>
      <c r="Q19" s="248"/>
    </row>
    <row r="20" spans="1:17">
      <c r="A20" s="291">
        <v>232</v>
      </c>
      <c r="B20" s="292" t="s">
        <v>64</v>
      </c>
      <c r="C20" s="293"/>
      <c r="D20" s="293"/>
      <c r="E20" s="293"/>
      <c r="F20" s="293"/>
      <c r="G20" s="293"/>
      <c r="H20" s="293"/>
      <c r="I20" s="221">
        <f>H20-G20</f>
        <v>0</v>
      </c>
      <c r="J20" s="192"/>
      <c r="M20">
        <v>7916001</v>
      </c>
      <c r="N20">
        <f t="shared" ref="N20:N25" si="2">M20/1000</f>
        <v>7916.0010000000002</v>
      </c>
      <c r="O20" s="248"/>
      <c r="P20">
        <v>5810700.3527272725</v>
      </c>
      <c r="Q20" s="248">
        <f>P20/1000</f>
        <v>5810.7003527272727</v>
      </c>
    </row>
    <row r="21" spans="1:17">
      <c r="A21" s="30" t="s">
        <v>65</v>
      </c>
      <c r="B21" s="38" t="s">
        <v>66</v>
      </c>
      <c r="C21" s="224">
        <f>SUM(C18:C20)</f>
        <v>2873.9639999999999</v>
      </c>
      <c r="D21" s="224">
        <f t="shared" ref="D21:I21" si="3">SUM(D18:D20)</f>
        <v>4000</v>
      </c>
      <c r="E21" s="224">
        <f t="shared" si="3"/>
        <v>4000</v>
      </c>
      <c r="F21" s="224">
        <f t="shared" si="3"/>
        <v>4000</v>
      </c>
      <c r="G21" s="224">
        <f t="shared" si="3"/>
        <v>4000</v>
      </c>
      <c r="H21" s="224">
        <f t="shared" si="3"/>
        <v>2953.32</v>
      </c>
      <c r="I21" s="225">
        <f t="shared" si="3"/>
        <v>-1046.6799999999998</v>
      </c>
      <c r="J21" s="192"/>
      <c r="M21">
        <v>984759</v>
      </c>
      <c r="N21">
        <f t="shared" si="2"/>
        <v>984.75900000000001</v>
      </c>
      <c r="O21" s="248"/>
      <c r="P21">
        <v>948156</v>
      </c>
      <c r="Q21" s="248">
        <f>P21/1000</f>
        <v>948.15599999999995</v>
      </c>
    </row>
    <row r="22" spans="1:17">
      <c r="A22" s="291">
        <v>230</v>
      </c>
      <c r="B22" s="292" t="s">
        <v>62</v>
      </c>
      <c r="C22" s="226"/>
      <c r="D22" s="226"/>
      <c r="E22" s="226"/>
      <c r="F22" s="226"/>
      <c r="G22" s="226"/>
      <c r="H22" s="226"/>
      <c r="I22" s="221">
        <f>H22-G22</f>
        <v>0</v>
      </c>
      <c r="J22" s="192"/>
      <c r="M22">
        <v>4250001</v>
      </c>
      <c r="N22">
        <f t="shared" si="2"/>
        <v>4250.0010000000002</v>
      </c>
      <c r="P22">
        <v>992651</v>
      </c>
      <c r="Q22" s="248">
        <f>P22/1000</f>
        <v>992.65099999999995</v>
      </c>
    </row>
    <row r="23" spans="1:17">
      <c r="A23" s="291">
        <v>231</v>
      </c>
      <c r="B23" s="292" t="s">
        <v>63</v>
      </c>
      <c r="C23" s="226"/>
      <c r="D23" s="226"/>
      <c r="E23" s="226"/>
      <c r="F23" s="226"/>
      <c r="G23" s="226"/>
      <c r="H23" s="226"/>
      <c r="I23" s="221">
        <f>H23-G23</f>
        <v>0</v>
      </c>
      <c r="J23" s="192"/>
      <c r="N23">
        <f t="shared" si="2"/>
        <v>0</v>
      </c>
    </row>
    <row r="24" spans="1:17">
      <c r="A24" s="291">
        <v>232</v>
      </c>
      <c r="B24" s="292" t="s">
        <v>64</v>
      </c>
      <c r="C24" s="226"/>
      <c r="D24" s="226"/>
      <c r="E24" s="226"/>
      <c r="F24" s="226"/>
      <c r="G24" s="226"/>
      <c r="H24" s="226"/>
      <c r="I24" s="221">
        <f>H24-G24</f>
        <v>0</v>
      </c>
      <c r="J24" s="192"/>
      <c r="N24">
        <f t="shared" si="2"/>
        <v>0</v>
      </c>
      <c r="P24" s="45"/>
    </row>
    <row r="25" spans="1:17">
      <c r="A25" s="30" t="s">
        <v>65</v>
      </c>
      <c r="B25" s="38" t="s">
        <v>67</v>
      </c>
      <c r="C25" s="224">
        <f>SUM(C22:C24)</f>
        <v>0</v>
      </c>
      <c r="D25" s="224">
        <f t="shared" ref="D25:I25" si="4">SUM(D22:D24)</f>
        <v>0</v>
      </c>
      <c r="E25" s="224">
        <f t="shared" si="4"/>
        <v>0</v>
      </c>
      <c r="F25" s="224">
        <f t="shared" si="4"/>
        <v>0</v>
      </c>
      <c r="G25" s="224">
        <f t="shared" si="4"/>
        <v>0</v>
      </c>
      <c r="H25" s="224">
        <f t="shared" si="4"/>
        <v>0</v>
      </c>
      <c r="I25" s="225">
        <f t="shared" si="4"/>
        <v>0</v>
      </c>
      <c r="J25" s="192"/>
      <c r="M25">
        <v>4000000</v>
      </c>
      <c r="N25">
        <f t="shared" si="2"/>
        <v>4000</v>
      </c>
    </row>
    <row r="26" spans="1:17" s="45" customFormat="1">
      <c r="A26" s="42" t="s">
        <v>68</v>
      </c>
      <c r="B26" s="43" t="s">
        <v>69</v>
      </c>
      <c r="C26" s="227">
        <f t="shared" ref="C26:I26" si="5">C21+C25</f>
        <v>2873.9639999999999</v>
      </c>
      <c r="D26" s="227">
        <f t="shared" si="5"/>
        <v>4000</v>
      </c>
      <c r="E26" s="227">
        <f t="shared" si="5"/>
        <v>4000</v>
      </c>
      <c r="F26" s="227">
        <f t="shared" si="5"/>
        <v>4000</v>
      </c>
      <c r="G26" s="227">
        <f t="shared" si="5"/>
        <v>4000</v>
      </c>
      <c r="H26" s="227">
        <f t="shared" si="5"/>
        <v>2953.32</v>
      </c>
      <c r="I26" s="228">
        <f t="shared" si="5"/>
        <v>-1046.6799999999998</v>
      </c>
      <c r="J26" s="44"/>
      <c r="M26"/>
      <c r="P26"/>
    </row>
    <row r="27" spans="1:17">
      <c r="A27" s="335" t="s">
        <v>70</v>
      </c>
      <c r="B27" s="336"/>
      <c r="C27" s="229"/>
      <c r="D27" s="229"/>
      <c r="E27" s="229"/>
      <c r="F27" s="229"/>
      <c r="G27" s="229"/>
      <c r="H27" s="230">
        <v>0</v>
      </c>
      <c r="I27" s="231"/>
    </row>
    <row r="28" spans="1:17" s="45" customFormat="1" ht="18.75" customHeight="1" thickBot="1">
      <c r="A28" s="337" t="s">
        <v>71</v>
      </c>
      <c r="B28" s="338"/>
      <c r="C28" s="232">
        <f t="shared" ref="C28:I28" si="6">C17+C26+C27</f>
        <v>37644.377</v>
      </c>
      <c r="D28" s="232">
        <f t="shared" si="6"/>
        <v>56603</v>
      </c>
      <c r="E28" s="232">
        <f t="shared" si="6"/>
        <v>56863</v>
      </c>
      <c r="F28" s="232">
        <f t="shared" si="6"/>
        <v>56863</v>
      </c>
      <c r="G28" s="232">
        <f t="shared" si="6"/>
        <v>56863</v>
      </c>
      <c r="H28" s="232">
        <f t="shared" si="6"/>
        <v>43461.982352727275</v>
      </c>
      <c r="I28" s="233">
        <f t="shared" si="6"/>
        <v>-13401.017647272731</v>
      </c>
      <c r="M28"/>
      <c r="P28"/>
    </row>
    <row r="29" spans="1:17" ht="23.25" customHeight="1">
      <c r="A29" s="5"/>
      <c r="B29" s="2"/>
      <c r="C29" s="2"/>
      <c r="D29" s="24"/>
      <c r="E29" s="24"/>
      <c r="F29" s="24"/>
      <c r="G29" s="24"/>
      <c r="H29" s="24"/>
      <c r="I29" s="35"/>
    </row>
    <row r="30" spans="1:17" ht="11.25" customHeight="1">
      <c r="A30" s="5"/>
      <c r="B30" s="2"/>
      <c r="C30" s="2"/>
      <c r="D30" s="24"/>
      <c r="E30" s="24"/>
      <c r="F30" s="24"/>
      <c r="G30" s="24"/>
      <c r="H30" s="24"/>
      <c r="I30" s="35"/>
    </row>
    <row r="32" spans="1:17" ht="17.25" customHeight="1">
      <c r="A32" s="330" t="s">
        <v>72</v>
      </c>
      <c r="B32" s="179" t="s">
        <v>43</v>
      </c>
      <c r="C32" s="318" t="s">
        <v>42</v>
      </c>
      <c r="D32" s="319"/>
      <c r="E32" s="26" t="s">
        <v>43</v>
      </c>
      <c r="F32" s="316"/>
      <c r="G32" s="317"/>
      <c r="H32" s="13"/>
      <c r="I32" s="36"/>
    </row>
    <row r="33" spans="1:9" ht="19.5" customHeight="1">
      <c r="A33" s="331"/>
      <c r="B33" s="179" t="s">
        <v>44</v>
      </c>
      <c r="C33" s="320"/>
      <c r="D33" s="321"/>
      <c r="E33" s="26" t="s">
        <v>44</v>
      </c>
      <c r="F33" s="316"/>
      <c r="G33" s="317"/>
      <c r="H33" s="13"/>
      <c r="I33" s="36"/>
    </row>
    <row r="34" spans="1:9" ht="21.75" customHeight="1">
      <c r="A34" s="332"/>
      <c r="B34" s="179" t="s">
        <v>45</v>
      </c>
      <c r="C34" s="322"/>
      <c r="D34" s="323"/>
      <c r="E34" s="26" t="s">
        <v>45</v>
      </c>
      <c r="F34" s="316"/>
      <c r="G34" s="317"/>
      <c r="H34" s="13"/>
      <c r="I34" s="36"/>
    </row>
    <row r="37" spans="1:9">
      <c r="C37">
        <v>37644.377</v>
      </c>
      <c r="D37" s="20">
        <v>56603</v>
      </c>
      <c r="E37" s="20">
        <v>56863</v>
      </c>
      <c r="F37" s="20">
        <v>56863</v>
      </c>
      <c r="G37" s="20">
        <v>56863</v>
      </c>
      <c r="H37" s="20">
        <v>43461.982352727275</v>
      </c>
      <c r="I37" s="37">
        <v>-9499.253999999999</v>
      </c>
    </row>
    <row r="40" spans="1:9">
      <c r="C40" s="247">
        <f>C28-C37</f>
        <v>0</v>
      </c>
      <c r="D40" s="247">
        <f t="shared" ref="D40:I40" si="7">D28-D37</f>
        <v>0</v>
      </c>
      <c r="E40" s="247">
        <f t="shared" si="7"/>
        <v>0</v>
      </c>
      <c r="F40" s="247">
        <f t="shared" si="7"/>
        <v>0</v>
      </c>
      <c r="G40" s="247">
        <f t="shared" si="7"/>
        <v>0</v>
      </c>
      <c r="H40" s="247">
        <f t="shared" si="7"/>
        <v>0</v>
      </c>
      <c r="I40" s="247">
        <f t="shared" si="7"/>
        <v>-3901.7636472727318</v>
      </c>
    </row>
    <row r="41" spans="1:9">
      <c r="H41"/>
    </row>
  </sheetData>
  <mergeCells count="10">
    <mergeCell ref="F34:G34"/>
    <mergeCell ref="C32:D34"/>
    <mergeCell ref="A7:A9"/>
    <mergeCell ref="A32:A34"/>
    <mergeCell ref="I8:I9"/>
    <mergeCell ref="A27:B27"/>
    <mergeCell ref="A28:B28"/>
    <mergeCell ref="B7:B9"/>
    <mergeCell ref="F32:G32"/>
    <mergeCell ref="F33:G33"/>
  </mergeCells>
  <phoneticPr fontId="7" type="noConversion"/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8"/>
  <sheetViews>
    <sheetView zoomScale="90" zoomScaleNormal="90" workbookViewId="0">
      <selection activeCell="N11" sqref="N11:N14"/>
    </sheetView>
  </sheetViews>
  <sheetFormatPr defaultRowHeight="12.75"/>
  <cols>
    <col min="1" max="1" width="14" customWidth="1"/>
    <col min="2" max="2" width="37" customWidth="1"/>
    <col min="3" max="3" width="17.42578125" customWidth="1"/>
    <col min="4" max="4" width="14.140625" customWidth="1"/>
    <col min="5" max="5" width="16.7109375" customWidth="1"/>
    <col min="6" max="6" width="13.28515625" customWidth="1"/>
    <col min="7" max="7" width="15" customWidth="1"/>
    <col min="8" max="8" width="12.7109375" bestFit="1" customWidth="1"/>
    <col min="9" max="9" width="13.42578125" customWidth="1"/>
    <col min="10" max="10" width="11.5703125" customWidth="1"/>
    <col min="11" max="11" width="11" customWidth="1"/>
    <col min="12" max="12" width="12.7109375" customWidth="1"/>
    <col min="13" max="13" width="13.85546875" customWidth="1"/>
    <col min="14" max="14" width="13.5703125" customWidth="1"/>
    <col min="15" max="15" width="26.7109375" customWidth="1"/>
    <col min="16" max="16" width="12.5703125" customWidth="1"/>
    <col min="17" max="18" width="15.140625" customWidth="1"/>
    <col min="19" max="19" width="32" customWidth="1"/>
  </cols>
  <sheetData>
    <row r="2" spans="1:19" s="55" customFormat="1" ht="15.75">
      <c r="A2" s="60" t="s">
        <v>73</v>
      </c>
    </row>
    <row r="3" spans="1:19" s="55" customFormat="1" ht="15.75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9" ht="15">
      <c r="A4" s="75" t="s">
        <v>2</v>
      </c>
      <c r="B4" s="50" t="s">
        <v>3</v>
      </c>
      <c r="C4" s="74" t="s">
        <v>4</v>
      </c>
      <c r="D4" s="242" t="s">
        <v>5</v>
      </c>
      <c r="E4" s="4"/>
      <c r="F4" s="4"/>
      <c r="G4" s="4"/>
      <c r="H4" s="4"/>
      <c r="I4" s="4"/>
      <c r="J4" s="4"/>
      <c r="K4" s="6"/>
      <c r="L4" s="6"/>
      <c r="M4" s="6"/>
      <c r="N4" s="6"/>
    </row>
    <row r="5" spans="1:19" ht="15">
      <c r="A5" s="51"/>
      <c r="B5" s="51"/>
      <c r="C5" s="52"/>
      <c r="D5" s="243"/>
      <c r="E5" s="4"/>
      <c r="F5" s="4"/>
      <c r="G5" s="4"/>
      <c r="H5" s="4"/>
      <c r="I5" s="4"/>
      <c r="J5" s="4"/>
      <c r="K5" s="6"/>
      <c r="L5" s="6"/>
      <c r="M5" s="6"/>
      <c r="N5" s="6"/>
    </row>
    <row r="6" spans="1:19" ht="15">
      <c r="A6" s="75" t="s">
        <v>47</v>
      </c>
      <c r="B6" s="50">
        <v>1140</v>
      </c>
      <c r="C6" s="74" t="s">
        <v>48</v>
      </c>
      <c r="D6" s="242" t="s">
        <v>49</v>
      </c>
      <c r="E6" s="58"/>
      <c r="F6" s="57"/>
      <c r="G6" s="57"/>
      <c r="H6" s="57"/>
      <c r="I6" s="57"/>
      <c r="J6" s="57"/>
      <c r="K6" s="6"/>
      <c r="L6" s="6"/>
      <c r="M6" s="6"/>
      <c r="N6" s="6"/>
    </row>
    <row r="7" spans="1:19" ht="15.75" thickBot="1">
      <c r="A7" s="357"/>
      <c r="B7" s="358"/>
    </row>
    <row r="8" spans="1:19" s="207" customFormat="1" ht="16.5" thickBot="1">
      <c r="A8" s="205"/>
      <c r="B8" s="206" t="s">
        <v>1</v>
      </c>
      <c r="C8" s="206"/>
      <c r="D8" s="206"/>
      <c r="E8" s="206"/>
      <c r="F8" s="206" t="s">
        <v>74</v>
      </c>
      <c r="G8" s="206"/>
      <c r="H8" s="206"/>
      <c r="I8" s="206" t="s">
        <v>75</v>
      </c>
      <c r="J8" s="206"/>
      <c r="K8" s="206"/>
      <c r="L8" s="206" t="s">
        <v>76</v>
      </c>
      <c r="M8" s="206"/>
      <c r="N8" s="206"/>
      <c r="O8" s="206" t="s">
        <v>77</v>
      </c>
      <c r="P8" s="373" t="s">
        <v>78</v>
      </c>
      <c r="Q8" s="374"/>
      <c r="R8" s="375"/>
      <c r="S8" s="354" t="s">
        <v>79</v>
      </c>
    </row>
    <row r="9" spans="1:19" s="76" customFormat="1" ht="33" customHeight="1">
      <c r="A9" s="344" t="s">
        <v>80</v>
      </c>
      <c r="B9" s="346" t="s">
        <v>81</v>
      </c>
      <c r="C9" s="348" t="s">
        <v>82</v>
      </c>
      <c r="D9" s="350" t="s">
        <v>83</v>
      </c>
      <c r="E9" s="352" t="s">
        <v>84</v>
      </c>
      <c r="F9" s="342" t="s">
        <v>85</v>
      </c>
      <c r="G9" s="350" t="s">
        <v>86</v>
      </c>
      <c r="H9" s="352" t="s">
        <v>87</v>
      </c>
      <c r="I9" s="342" t="s">
        <v>88</v>
      </c>
      <c r="J9" s="350" t="s">
        <v>89</v>
      </c>
      <c r="K9" s="352" t="s">
        <v>90</v>
      </c>
      <c r="L9" s="342" t="s">
        <v>91</v>
      </c>
      <c r="M9" s="350" t="s">
        <v>92</v>
      </c>
      <c r="N9" s="352" t="s">
        <v>93</v>
      </c>
      <c r="O9" s="342" t="s">
        <v>94</v>
      </c>
      <c r="P9" s="369" t="s">
        <v>95</v>
      </c>
      <c r="Q9" s="376" t="s">
        <v>96</v>
      </c>
      <c r="R9" s="371" t="s">
        <v>97</v>
      </c>
      <c r="S9" s="355"/>
    </row>
    <row r="10" spans="1:19" s="76" customFormat="1" ht="35.25" customHeight="1">
      <c r="A10" s="345"/>
      <c r="B10" s="347"/>
      <c r="C10" s="349"/>
      <c r="D10" s="351"/>
      <c r="E10" s="353"/>
      <c r="F10" s="343"/>
      <c r="G10" s="351"/>
      <c r="H10" s="353"/>
      <c r="I10" s="343"/>
      <c r="J10" s="351"/>
      <c r="K10" s="353"/>
      <c r="L10" s="343"/>
      <c r="M10" s="351"/>
      <c r="N10" s="353"/>
      <c r="O10" s="343"/>
      <c r="P10" s="370"/>
      <c r="Q10" s="377"/>
      <c r="R10" s="372"/>
      <c r="S10" s="356"/>
    </row>
    <row r="11" spans="1:19" s="39" customFormat="1">
      <c r="A11" s="59" t="s">
        <v>98</v>
      </c>
      <c r="B11" s="264" t="s">
        <v>99</v>
      </c>
      <c r="C11" s="196"/>
      <c r="D11" s="197"/>
      <c r="E11" s="73"/>
      <c r="F11" s="198"/>
      <c r="G11" s="197"/>
      <c r="H11" s="73">
        <v>400</v>
      </c>
      <c r="I11" s="198" t="e">
        <f>H11/G11</f>
        <v>#DIV/0!</v>
      </c>
      <c r="J11" s="197"/>
      <c r="K11" s="73">
        <v>400</v>
      </c>
      <c r="L11" s="198" t="e">
        <f>K11/J11</f>
        <v>#DIV/0!</v>
      </c>
      <c r="M11" s="197">
        <v>1</v>
      </c>
      <c r="N11" s="73">
        <v>118800</v>
      </c>
      <c r="O11" s="198">
        <f>N11/M11</f>
        <v>118800</v>
      </c>
      <c r="P11" s="209">
        <f>O11-F11</f>
        <v>118800</v>
      </c>
      <c r="Q11" s="77" t="e">
        <f>O11-I11</f>
        <v>#DIV/0!</v>
      </c>
      <c r="R11" s="198" t="e">
        <f>O11-L11</f>
        <v>#DIV/0!</v>
      </c>
      <c r="S11" s="269" t="s">
        <v>100</v>
      </c>
    </row>
    <row r="12" spans="1:19" s="39" customFormat="1">
      <c r="A12" s="59" t="s">
        <v>101</v>
      </c>
      <c r="B12" s="263" t="s">
        <v>207</v>
      </c>
      <c r="C12" s="196"/>
      <c r="D12" s="197"/>
      <c r="E12" s="73"/>
      <c r="F12" s="198"/>
      <c r="G12" s="197"/>
      <c r="H12" s="73">
        <v>1200</v>
      </c>
      <c r="I12" s="198" t="e">
        <f>H12/G12</f>
        <v>#DIV/0!</v>
      </c>
      <c r="J12" s="197"/>
      <c r="K12" s="73">
        <v>1200</v>
      </c>
      <c r="L12" s="198" t="e">
        <f>K12/J12</f>
        <v>#DIV/0!</v>
      </c>
      <c r="M12" s="197">
        <v>1</v>
      </c>
      <c r="N12" s="73">
        <v>954000</v>
      </c>
      <c r="O12" s="198">
        <f>N12/M12</f>
        <v>954000</v>
      </c>
      <c r="P12" s="209">
        <f>O12-F12</f>
        <v>954000</v>
      </c>
      <c r="Q12" s="77" t="e">
        <f>O12-I12</f>
        <v>#DIV/0!</v>
      </c>
      <c r="R12" s="198" t="e">
        <f>O12-L12</f>
        <v>#DIV/0!</v>
      </c>
      <c r="S12" s="208" t="s">
        <v>100</v>
      </c>
    </row>
    <row r="13" spans="1:19" s="39" customFormat="1" ht="24" customHeight="1">
      <c r="A13" s="59" t="s">
        <v>102</v>
      </c>
      <c r="B13" s="264" t="s">
        <v>208</v>
      </c>
      <c r="C13" s="196"/>
      <c r="D13" s="197"/>
      <c r="E13" s="73"/>
      <c r="F13" s="198"/>
      <c r="G13" s="197"/>
      <c r="H13" s="73">
        <v>1200</v>
      </c>
      <c r="I13" s="198" t="e">
        <f>H13/G13</f>
        <v>#DIV/0!</v>
      </c>
      <c r="J13" s="197"/>
      <c r="K13" s="73">
        <v>1200</v>
      </c>
      <c r="L13" s="198" t="e">
        <f>K13/J13</f>
        <v>#DIV/0!</v>
      </c>
      <c r="M13" s="197">
        <v>1</v>
      </c>
      <c r="N13" s="73">
        <v>957000</v>
      </c>
      <c r="O13" s="198">
        <f>N13/M13</f>
        <v>957000</v>
      </c>
      <c r="P13" s="209">
        <f>O13-F13</f>
        <v>957000</v>
      </c>
      <c r="Q13" s="77" t="e">
        <f>O13-I13</f>
        <v>#DIV/0!</v>
      </c>
      <c r="R13" s="198" t="e">
        <f>O13-L13</f>
        <v>#DIV/0!</v>
      </c>
      <c r="S13" s="208" t="s">
        <v>100</v>
      </c>
    </row>
    <row r="14" spans="1:19" s="39" customFormat="1">
      <c r="A14" s="249" t="s">
        <v>108</v>
      </c>
      <c r="B14" s="262" t="s">
        <v>209</v>
      </c>
      <c r="C14" s="250"/>
      <c r="D14" s="197"/>
      <c r="E14" s="73"/>
      <c r="F14" s="198"/>
      <c r="G14" s="197"/>
      <c r="H14" s="73">
        <v>1200</v>
      </c>
      <c r="I14" s="198" t="e">
        <f>H14/G14</f>
        <v>#DIV/0!</v>
      </c>
      <c r="J14" s="251"/>
      <c r="K14" s="73">
        <v>1200</v>
      </c>
      <c r="L14" s="198" t="e">
        <f>K14/J14</f>
        <v>#DIV/0!</v>
      </c>
      <c r="M14" s="251">
        <v>10</v>
      </c>
      <c r="N14" s="252">
        <v>923520</v>
      </c>
      <c r="O14" s="198">
        <f>N14/M14</f>
        <v>92352</v>
      </c>
      <c r="P14" s="209">
        <f>O14-F14</f>
        <v>92352</v>
      </c>
      <c r="Q14" s="77" t="e">
        <f>O14-I14</f>
        <v>#DIV/0!</v>
      </c>
      <c r="R14" s="198" t="e">
        <f>O14-L14</f>
        <v>#DIV/0!</v>
      </c>
      <c r="S14" s="208" t="s">
        <v>100</v>
      </c>
    </row>
    <row r="15" spans="1:19" s="39" customFormat="1" ht="13.5" thickBot="1">
      <c r="A15" s="202"/>
      <c r="B15" s="265"/>
      <c r="C15" s="203"/>
      <c r="D15" s="199"/>
      <c r="E15" s="200"/>
      <c r="F15" s="201" t="e">
        <f>E15/D15</f>
        <v>#DIV/0!</v>
      </c>
      <c r="G15" s="199"/>
      <c r="H15" s="200"/>
      <c r="I15" s="198" t="e">
        <f>H15/G15</f>
        <v>#DIV/0!</v>
      </c>
      <c r="J15" s="199"/>
      <c r="K15" s="200"/>
      <c r="L15" s="201" t="e">
        <f>K15/J15</f>
        <v>#DIV/0!</v>
      </c>
      <c r="M15" s="199"/>
      <c r="N15" s="200"/>
      <c r="O15" s="201" t="e">
        <f>N15/M15</f>
        <v>#DIV/0!</v>
      </c>
      <c r="P15" s="210" t="e">
        <f>O15-F15</f>
        <v>#DIV/0!</v>
      </c>
      <c r="Q15" s="204" t="e">
        <f>O15-I15</f>
        <v>#DIV/0!</v>
      </c>
      <c r="R15" s="201" t="e">
        <f>O15-L15</f>
        <v>#DIV/0!</v>
      </c>
      <c r="S15" s="208" t="s">
        <v>100</v>
      </c>
    </row>
    <row r="16" spans="1:19" ht="13.5" thickTop="1">
      <c r="B16" s="72"/>
    </row>
    <row r="17" spans="1:18" ht="13.5" thickBot="1">
      <c r="A17" s="379" t="s">
        <v>103</v>
      </c>
      <c r="B17" s="380"/>
      <c r="C17" s="380"/>
      <c r="D17" s="380"/>
      <c r="E17" s="380"/>
      <c r="F17" s="380"/>
    </row>
    <row r="18" spans="1:18" ht="34.5" thickTop="1">
      <c r="A18" s="189" t="s">
        <v>80</v>
      </c>
      <c r="B18" s="183" t="s">
        <v>81</v>
      </c>
      <c r="C18" s="184" t="s">
        <v>104</v>
      </c>
      <c r="D18" s="184" t="s">
        <v>105</v>
      </c>
      <c r="E18" s="184" t="s">
        <v>106</v>
      </c>
      <c r="F18" s="185" t="s">
        <v>79</v>
      </c>
    </row>
    <row r="19" spans="1:18">
      <c r="A19" s="190" t="s">
        <v>98</v>
      </c>
      <c r="B19" s="50" t="s">
        <v>107</v>
      </c>
      <c r="C19" s="50"/>
      <c r="D19" s="50"/>
      <c r="E19" s="294">
        <v>0</v>
      </c>
      <c r="F19" s="295"/>
    </row>
    <row r="20" spans="1:18" ht="13.5" thickBot="1">
      <c r="A20" s="191" t="s">
        <v>108</v>
      </c>
      <c r="B20" s="186" t="s">
        <v>109</v>
      </c>
      <c r="C20" s="296"/>
      <c r="D20" s="296"/>
      <c r="E20" s="297">
        <v>0</v>
      </c>
      <c r="F20" s="298"/>
    </row>
    <row r="21" spans="1:18" ht="13.5" thickTop="1">
      <c r="A21" s="13"/>
      <c r="B21" s="13"/>
      <c r="C21" s="13"/>
      <c r="D21" s="13"/>
      <c r="E21" s="299"/>
      <c r="F21" s="13"/>
    </row>
    <row r="22" spans="1:18">
      <c r="A22" s="13"/>
      <c r="B22" s="13"/>
      <c r="C22" s="13"/>
      <c r="D22" s="13"/>
      <c r="E22" s="299"/>
      <c r="F22" s="13"/>
    </row>
    <row r="23" spans="1:18">
      <c r="A23" s="13"/>
      <c r="B23" s="13"/>
      <c r="C23" s="13"/>
      <c r="D23" s="13"/>
      <c r="E23" s="299"/>
      <c r="F23" s="13"/>
    </row>
    <row r="24" spans="1:18">
      <c r="A24" s="13"/>
      <c r="B24" s="13"/>
      <c r="C24" s="13"/>
      <c r="D24" s="13"/>
      <c r="E24" s="299"/>
      <c r="F24" s="13"/>
    </row>
    <row r="25" spans="1:18">
      <c r="A25" s="318" t="s">
        <v>72</v>
      </c>
      <c r="B25" s="319"/>
      <c r="C25" s="26" t="s">
        <v>43</v>
      </c>
      <c r="D25" s="316"/>
      <c r="E25" s="317"/>
      <c r="F25" s="330" t="s">
        <v>42</v>
      </c>
      <c r="G25" s="26" t="s">
        <v>43</v>
      </c>
      <c r="H25" s="316"/>
      <c r="I25" s="317"/>
    </row>
    <row r="26" spans="1:18">
      <c r="A26" s="320"/>
      <c r="B26" s="321"/>
      <c r="C26" s="26" t="s">
        <v>44</v>
      </c>
      <c r="D26" s="316"/>
      <c r="E26" s="317"/>
      <c r="F26" s="331"/>
      <c r="G26" s="26" t="s">
        <v>44</v>
      </c>
      <c r="H26" s="316"/>
      <c r="I26" s="317"/>
    </row>
    <row r="27" spans="1:18">
      <c r="A27" s="322"/>
      <c r="B27" s="323"/>
      <c r="C27" s="26" t="s">
        <v>45</v>
      </c>
      <c r="D27" s="316"/>
      <c r="E27" s="317"/>
      <c r="F27" s="332"/>
      <c r="G27" s="26" t="s">
        <v>45</v>
      </c>
      <c r="H27" s="316"/>
      <c r="I27" s="317"/>
    </row>
    <row r="31" spans="1:18" ht="16.5" thickBot="1">
      <c r="A31" s="71" t="s">
        <v>110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378" t="s">
        <v>78</v>
      </c>
      <c r="Q31" s="378"/>
      <c r="R31" s="378"/>
    </row>
    <row r="32" spans="1:18" ht="13.5" thickBot="1">
      <c r="A32" s="79"/>
      <c r="B32" s="80"/>
      <c r="C32" s="78"/>
      <c r="D32" s="78"/>
      <c r="E32" s="78"/>
      <c r="F32" s="78" t="s">
        <v>74</v>
      </c>
      <c r="G32" s="78"/>
      <c r="H32" s="78"/>
      <c r="I32" s="78" t="s">
        <v>75</v>
      </c>
      <c r="J32" s="78"/>
      <c r="K32" s="78"/>
      <c r="L32" s="78" t="s">
        <v>76</v>
      </c>
      <c r="M32" s="78"/>
      <c r="N32" s="78"/>
      <c r="O32" s="78" t="s">
        <v>77</v>
      </c>
      <c r="P32" s="78" t="s">
        <v>111</v>
      </c>
      <c r="Q32" s="78" t="s">
        <v>112</v>
      </c>
      <c r="R32" s="78" t="s">
        <v>113</v>
      </c>
    </row>
    <row r="33" spans="1:18" s="56" customFormat="1" ht="19.5" customHeight="1">
      <c r="A33" s="365" t="s">
        <v>114</v>
      </c>
      <c r="B33" s="367" t="s">
        <v>115</v>
      </c>
      <c r="C33" s="359" t="s">
        <v>82</v>
      </c>
      <c r="D33" s="359" t="s">
        <v>116</v>
      </c>
      <c r="E33" s="359" t="s">
        <v>117</v>
      </c>
      <c r="F33" s="363" t="s">
        <v>118</v>
      </c>
      <c r="G33" s="359" t="s">
        <v>119</v>
      </c>
      <c r="H33" s="359" t="s">
        <v>120</v>
      </c>
      <c r="I33" s="361" t="s">
        <v>121</v>
      </c>
      <c r="J33" s="359" t="s">
        <v>122</v>
      </c>
      <c r="K33" s="359" t="s">
        <v>123</v>
      </c>
      <c r="L33" s="361" t="s">
        <v>124</v>
      </c>
      <c r="M33" s="359" t="s">
        <v>125</v>
      </c>
      <c r="N33" s="359" t="s">
        <v>126</v>
      </c>
      <c r="O33" s="363" t="s">
        <v>127</v>
      </c>
      <c r="P33" s="363" t="s">
        <v>128</v>
      </c>
      <c r="Q33" s="363" t="s">
        <v>128</v>
      </c>
      <c r="R33" s="363" t="s">
        <v>128</v>
      </c>
    </row>
    <row r="34" spans="1:18" s="56" customFormat="1" ht="15.75" customHeight="1">
      <c r="A34" s="366"/>
      <c r="B34" s="368"/>
      <c r="C34" s="360"/>
      <c r="D34" s="360"/>
      <c r="E34" s="360"/>
      <c r="F34" s="364"/>
      <c r="G34" s="360"/>
      <c r="H34" s="360"/>
      <c r="I34" s="362"/>
      <c r="J34" s="360"/>
      <c r="K34" s="360"/>
      <c r="L34" s="362"/>
      <c r="M34" s="360"/>
      <c r="N34" s="360"/>
      <c r="O34" s="364"/>
      <c r="P34" s="364"/>
      <c r="Q34" s="364"/>
      <c r="R34" s="364"/>
    </row>
    <row r="35" spans="1:18" s="39" customFormat="1" ht="25.5">
      <c r="A35" s="63" t="s">
        <v>102</v>
      </c>
      <c r="B35" s="64" t="s">
        <v>129</v>
      </c>
      <c r="C35" s="65" t="s">
        <v>130</v>
      </c>
      <c r="D35" s="66">
        <v>10100</v>
      </c>
      <c r="E35" s="66">
        <v>213137.39604797101</v>
      </c>
      <c r="F35" s="81">
        <f>E35/D35</f>
        <v>21.10271247999713</v>
      </c>
      <c r="G35" s="66">
        <v>11000</v>
      </c>
      <c r="H35" s="66">
        <v>240000</v>
      </c>
      <c r="I35" s="211">
        <f>H35/G35</f>
        <v>21.818181818181817</v>
      </c>
      <c r="J35" s="66">
        <v>9000</v>
      </c>
      <c r="K35" s="66">
        <v>240000</v>
      </c>
      <c r="L35" s="211">
        <f>K35/J35</f>
        <v>26.666666666666668</v>
      </c>
      <c r="M35" s="66">
        <v>17524</v>
      </c>
      <c r="N35" s="66">
        <v>194739</v>
      </c>
      <c r="O35" s="81">
        <f>N35/M35</f>
        <v>11.112702579319791</v>
      </c>
      <c r="P35" s="213">
        <f>O35/F35-1</f>
        <v>-0.47339932770001414</v>
      </c>
      <c r="Q35" s="213">
        <f>O35/I35-1</f>
        <v>-0.49066779844784292</v>
      </c>
      <c r="R35" s="213">
        <f>O35/L35-1</f>
        <v>-0.58327365327550784</v>
      </c>
    </row>
    <row r="36" spans="1:18" s="39" customFormat="1" ht="18.75" customHeight="1" thickBot="1">
      <c r="A36" s="67" t="s">
        <v>108</v>
      </c>
      <c r="B36" s="68" t="s">
        <v>131</v>
      </c>
      <c r="C36" s="69" t="s">
        <v>130</v>
      </c>
      <c r="D36" s="70">
        <v>10000</v>
      </c>
      <c r="E36" s="70">
        <v>800000</v>
      </c>
      <c r="F36" s="82">
        <f>E36/D36</f>
        <v>80</v>
      </c>
      <c r="G36" s="70">
        <v>10500</v>
      </c>
      <c r="H36" s="70">
        <v>880000</v>
      </c>
      <c r="I36" s="212">
        <f>H36/G36</f>
        <v>83.80952380952381</v>
      </c>
      <c r="J36" s="70">
        <v>7200</v>
      </c>
      <c r="K36" s="70">
        <v>820000</v>
      </c>
      <c r="L36" s="212">
        <f>K36/J36</f>
        <v>113.88888888888889</v>
      </c>
      <c r="M36" s="70">
        <v>5380</v>
      </c>
      <c r="N36" s="70">
        <v>614399</v>
      </c>
      <c r="O36" s="82">
        <f>N36/M36</f>
        <v>114.20055762081785</v>
      </c>
      <c r="P36" s="214">
        <f>O36/F36-1</f>
        <v>0.427506970260223</v>
      </c>
      <c r="Q36" s="214">
        <f>O36/I36-1</f>
        <v>0.3626202897938493</v>
      </c>
      <c r="R36" s="215">
        <f>O36/L36-1</f>
        <v>2.7366034998641542E-3</v>
      </c>
    </row>
    <row r="37" spans="1:18">
      <c r="B37" s="72"/>
    </row>
    <row r="38" spans="1:18" ht="18.75" customHeight="1"/>
  </sheetData>
  <mergeCells count="49">
    <mergeCell ref="K33:K34"/>
    <mergeCell ref="L33:L34"/>
    <mergeCell ref="R33:R34"/>
    <mergeCell ref="P31:R31"/>
    <mergeCell ref="A17:F17"/>
    <mergeCell ref="H26:I26"/>
    <mergeCell ref="D27:E27"/>
    <mergeCell ref="H27:I27"/>
    <mergeCell ref="P33:P34"/>
    <mergeCell ref="Q33:Q34"/>
    <mergeCell ref="J33:J34"/>
    <mergeCell ref="R9:R10"/>
    <mergeCell ref="P8:R8"/>
    <mergeCell ref="A25:B27"/>
    <mergeCell ref="D25:E25"/>
    <mergeCell ref="F25:F27"/>
    <mergeCell ref="H25:I25"/>
    <mergeCell ref="D26:E26"/>
    <mergeCell ref="Q9:Q10"/>
    <mergeCell ref="H9:H10"/>
    <mergeCell ref="I9:I10"/>
    <mergeCell ref="K9:K10"/>
    <mergeCell ref="L9:L10"/>
    <mergeCell ref="G9:G10"/>
    <mergeCell ref="M9:M10"/>
    <mergeCell ref="N9:N10"/>
    <mergeCell ref="O9:O10"/>
    <mergeCell ref="S8:S10"/>
    <mergeCell ref="A7:B7"/>
    <mergeCell ref="G33:G34"/>
    <mergeCell ref="H33:H34"/>
    <mergeCell ref="I33:I34"/>
    <mergeCell ref="M33:M34"/>
    <mergeCell ref="N33:N34"/>
    <mergeCell ref="O33:O34"/>
    <mergeCell ref="A33:A34"/>
    <mergeCell ref="B33:B34"/>
    <mergeCell ref="C33:C34"/>
    <mergeCell ref="D33:D34"/>
    <mergeCell ref="E33:E34"/>
    <mergeCell ref="F33:F34"/>
    <mergeCell ref="P9:P10"/>
    <mergeCell ref="J9:J10"/>
    <mergeCell ref="F9:F10"/>
    <mergeCell ref="A9:A10"/>
    <mergeCell ref="B9:B10"/>
    <mergeCell ref="C9:C10"/>
    <mergeCell ref="D9:D10"/>
    <mergeCell ref="E9:E10"/>
  </mergeCells>
  <printOptions horizontalCentered="1" verticalCentered="1"/>
  <pageMargins left="0" right="0" top="0" bottom="0" header="0" footer="0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zoomScale="80" zoomScaleNormal="80" workbookViewId="0">
      <selection activeCell="F13" sqref="F13:F16"/>
    </sheetView>
  </sheetViews>
  <sheetFormatPr defaultRowHeight="12.75"/>
  <cols>
    <col min="1" max="1" width="12.7109375" style="20" customWidth="1"/>
    <col min="2" max="2" width="61.140625" style="20" bestFit="1" customWidth="1"/>
    <col min="3" max="3" width="22.42578125" customWidth="1"/>
    <col min="4" max="4" width="34.5703125" customWidth="1"/>
    <col min="5" max="5" width="12.7109375" style="20" customWidth="1"/>
    <col min="6" max="7" width="12.28515625" style="20" customWidth="1"/>
    <col min="8" max="8" width="12" style="20" customWidth="1"/>
    <col min="9" max="9" width="12.85546875" style="20" customWidth="1"/>
    <col min="10" max="10" width="45.85546875" style="112" customWidth="1"/>
  </cols>
  <sheetData>
    <row r="2" spans="1:13" s="55" customFormat="1" ht="15.75">
      <c r="A2" s="88" t="s">
        <v>132</v>
      </c>
      <c r="B2" s="31"/>
      <c r="C2" s="60"/>
      <c r="E2" s="31"/>
      <c r="F2" s="31"/>
      <c r="G2" s="31"/>
      <c r="H2" s="31"/>
      <c r="I2" s="31"/>
      <c r="J2" s="60"/>
    </row>
    <row r="3" spans="1:13" s="112" customFormat="1" ht="18.75" customHeight="1">
      <c r="A3" s="187" t="s">
        <v>133</v>
      </c>
      <c r="B3" s="32"/>
      <c r="C3" s="188"/>
      <c r="E3" s="32"/>
      <c r="F3" s="32"/>
      <c r="G3" s="32"/>
      <c r="H3" s="32"/>
      <c r="I3" s="32"/>
    </row>
    <row r="4" spans="1:13" ht="13.5" thickBot="1"/>
    <row r="5" spans="1:13" s="84" customFormat="1" ht="33.75" customHeight="1">
      <c r="A5" s="104" t="s">
        <v>48</v>
      </c>
      <c r="B5" s="244" t="s">
        <v>134</v>
      </c>
      <c r="C5" s="137" t="s">
        <v>135</v>
      </c>
      <c r="D5" s="384" t="s">
        <v>3</v>
      </c>
      <c r="E5" s="385"/>
      <c r="F5" s="385"/>
      <c r="G5" s="385"/>
      <c r="H5" s="385"/>
      <c r="I5" s="386"/>
      <c r="J5" s="158" t="s">
        <v>79</v>
      </c>
    </row>
    <row r="6" spans="1:13" s="84" customFormat="1" ht="135">
      <c r="A6" s="110" t="s">
        <v>136</v>
      </c>
      <c r="B6" s="105" t="s">
        <v>137</v>
      </c>
      <c r="C6" s="136"/>
      <c r="D6" s="138"/>
      <c r="E6" s="139"/>
      <c r="F6" s="139"/>
      <c r="G6" s="139"/>
      <c r="H6" s="139"/>
      <c r="I6" s="140"/>
      <c r="J6" s="159" t="s">
        <v>138</v>
      </c>
    </row>
    <row r="7" spans="1:13" s="84" customFormat="1" ht="15.75" customHeight="1">
      <c r="A7" s="110"/>
      <c r="B7" s="83"/>
      <c r="C7" s="83"/>
      <c r="D7" s="383" t="s">
        <v>139</v>
      </c>
      <c r="E7" s="383"/>
      <c r="F7" s="383"/>
      <c r="G7" s="383"/>
      <c r="H7" s="383"/>
      <c r="I7" s="383"/>
      <c r="J7" s="159" t="s">
        <v>138</v>
      </c>
    </row>
    <row r="8" spans="1:13" s="87" customFormat="1" ht="51">
      <c r="A8" s="381" t="s">
        <v>140</v>
      </c>
      <c r="B8" s="382"/>
      <c r="C8" s="86" t="s">
        <v>141</v>
      </c>
      <c r="D8" s="143" t="s">
        <v>142</v>
      </c>
      <c r="E8" s="149" t="s">
        <v>143</v>
      </c>
      <c r="F8" s="86" t="s">
        <v>144</v>
      </c>
      <c r="G8" s="86" t="s">
        <v>145</v>
      </c>
      <c r="H8" s="150" t="s">
        <v>146</v>
      </c>
      <c r="I8" s="146" t="s">
        <v>147</v>
      </c>
      <c r="J8" s="160"/>
    </row>
    <row r="9" spans="1:13" s="84" customFormat="1" ht="25.5">
      <c r="A9" s="107" t="s">
        <v>148</v>
      </c>
      <c r="B9" s="234" t="s">
        <v>149</v>
      </c>
      <c r="C9" s="134"/>
      <c r="D9" s="144"/>
      <c r="E9" s="151"/>
      <c r="F9" s="135"/>
      <c r="G9" s="181"/>
      <c r="H9" s="152"/>
      <c r="I9" s="147"/>
      <c r="J9" s="161" t="s">
        <v>138</v>
      </c>
    </row>
    <row r="10" spans="1:13" s="84" customFormat="1" ht="15">
      <c r="A10" s="107"/>
      <c r="B10" s="83"/>
      <c r="C10" s="105"/>
      <c r="D10" s="264"/>
      <c r="E10" s="105"/>
      <c r="F10" s="254"/>
      <c r="G10" s="254"/>
      <c r="H10" s="257"/>
      <c r="I10" s="300" t="e">
        <f>H10/G10</f>
        <v>#DIV/0!</v>
      </c>
      <c r="J10" s="266"/>
      <c r="M10" s="253">
        <f>F10/1000</f>
        <v>0</v>
      </c>
    </row>
    <row r="11" spans="1:13" s="84" customFormat="1" ht="15">
      <c r="A11" s="107"/>
      <c r="B11" s="85"/>
      <c r="C11" s="105"/>
      <c r="D11" s="263"/>
      <c r="E11" s="105"/>
      <c r="F11" s="254"/>
      <c r="G11" s="254"/>
      <c r="H11" s="235"/>
      <c r="I11" s="300" t="e">
        <f>H11/G11</f>
        <v>#DIV/0!</v>
      </c>
      <c r="J11" s="266"/>
      <c r="M11" s="253">
        <f>F11/1000</f>
        <v>0</v>
      </c>
    </row>
    <row r="12" spans="1:13" s="84" customFormat="1" ht="15" customHeight="1">
      <c r="A12" s="107" t="s">
        <v>150</v>
      </c>
      <c r="B12" s="234" t="s">
        <v>151</v>
      </c>
      <c r="C12" s="83"/>
      <c r="D12" s="256"/>
      <c r="E12" s="151"/>
      <c r="F12" s="255"/>
      <c r="G12" s="267"/>
      <c r="H12" s="154"/>
      <c r="I12" s="154"/>
      <c r="J12" s="266"/>
      <c r="M12" s="253">
        <f>F12/1000</f>
        <v>0</v>
      </c>
    </row>
    <row r="13" spans="1:13" s="84" customFormat="1" ht="65.25" customHeight="1">
      <c r="A13" s="108"/>
      <c r="B13" s="83" t="s">
        <v>99</v>
      </c>
      <c r="C13" s="105" t="s">
        <v>98</v>
      </c>
      <c r="D13" s="264"/>
      <c r="E13" s="153"/>
      <c r="F13" s="268">
        <v>400</v>
      </c>
      <c r="G13" s="268">
        <v>400</v>
      </c>
      <c r="H13" s="155">
        <v>118800</v>
      </c>
      <c r="I13" s="300">
        <v>0</v>
      </c>
      <c r="J13" s="266"/>
      <c r="M13" s="253">
        <f>F13/1000</f>
        <v>0.4</v>
      </c>
    </row>
    <row r="14" spans="1:13" s="84" customFormat="1" ht="65.25" customHeight="1">
      <c r="A14" s="108"/>
      <c r="B14" s="83" t="s">
        <v>207</v>
      </c>
      <c r="C14" s="105" t="s">
        <v>101</v>
      </c>
      <c r="D14" s="262"/>
      <c r="E14" s="153"/>
      <c r="F14" s="268">
        <v>1200</v>
      </c>
      <c r="G14" s="268">
        <v>1200</v>
      </c>
      <c r="H14" s="155">
        <v>954000</v>
      </c>
      <c r="I14" s="300">
        <v>0</v>
      </c>
      <c r="J14" s="266"/>
      <c r="M14" s="253"/>
    </row>
    <row r="15" spans="1:13" s="84" customFormat="1" ht="65.25" customHeight="1">
      <c r="A15" s="108"/>
      <c r="B15" s="83" t="s">
        <v>208</v>
      </c>
      <c r="C15" s="105" t="s">
        <v>102</v>
      </c>
      <c r="D15" s="262"/>
      <c r="E15" s="153"/>
      <c r="F15" s="268">
        <v>1200</v>
      </c>
      <c r="G15" s="268">
        <v>1200</v>
      </c>
      <c r="H15" s="155">
        <v>957000</v>
      </c>
      <c r="I15" s="300">
        <v>0</v>
      </c>
      <c r="J15" s="266"/>
      <c r="M15" s="253"/>
    </row>
    <row r="16" spans="1:13" s="84" customFormat="1" ht="65.25" customHeight="1">
      <c r="A16" s="107"/>
      <c r="B16" s="83" t="s">
        <v>209</v>
      </c>
      <c r="C16" s="105" t="s">
        <v>108</v>
      </c>
      <c r="D16" s="262"/>
      <c r="E16" s="153"/>
      <c r="F16" s="268">
        <v>1200</v>
      </c>
      <c r="G16" s="268">
        <v>1200</v>
      </c>
      <c r="H16" s="155">
        <v>923520</v>
      </c>
      <c r="I16" s="300">
        <v>0</v>
      </c>
      <c r="J16" s="266"/>
      <c r="M16" s="253">
        <f>F16/1000</f>
        <v>1.2</v>
      </c>
    </row>
    <row r="17" spans="1:10" s="84" customFormat="1" ht="15" customHeight="1" thickBot="1">
      <c r="A17" s="109" t="s">
        <v>152</v>
      </c>
      <c r="B17" s="106" t="s">
        <v>153</v>
      </c>
      <c r="C17" s="141"/>
      <c r="D17" s="145" t="s">
        <v>154</v>
      </c>
      <c r="E17" s="156"/>
      <c r="F17" s="142"/>
      <c r="G17" s="182"/>
      <c r="H17" s="157"/>
      <c r="I17" s="148"/>
      <c r="J17" s="162" t="s">
        <v>138</v>
      </c>
    </row>
    <row r="19" spans="1:10" s="112" customFormat="1" ht="12.75" hidden="1" customHeight="1">
      <c r="A19" s="111" t="s">
        <v>155</v>
      </c>
      <c r="C19" s="113"/>
      <c r="E19" s="32"/>
      <c r="F19" s="32"/>
      <c r="G19" s="32"/>
      <c r="H19" s="32"/>
      <c r="I19" s="32"/>
    </row>
    <row r="20" spans="1:10" s="112" customFormat="1" ht="12.75" hidden="1" customHeight="1">
      <c r="A20" s="111" t="s">
        <v>156</v>
      </c>
      <c r="C20" s="113"/>
      <c r="E20" s="32"/>
      <c r="F20" s="32"/>
      <c r="G20" s="32"/>
      <c r="H20" s="32"/>
      <c r="I20" s="32"/>
    </row>
    <row r="21" spans="1:10" s="112" customFormat="1" ht="12.75" hidden="1" customHeight="1">
      <c r="A21" s="111" t="s">
        <v>157</v>
      </c>
      <c r="C21" s="113"/>
      <c r="E21" s="32"/>
      <c r="F21" s="32"/>
      <c r="G21" s="32"/>
      <c r="H21" s="32"/>
      <c r="I21" s="32"/>
    </row>
    <row r="22" spans="1:10" s="112" customFormat="1" ht="12.75" hidden="1" customHeight="1">
      <c r="A22" s="111" t="s">
        <v>158</v>
      </c>
      <c r="C22" s="113"/>
      <c r="E22" s="32"/>
      <c r="F22" s="32"/>
      <c r="G22" s="32"/>
      <c r="H22" s="32"/>
      <c r="I22" s="32"/>
    </row>
    <row r="23" spans="1:10" ht="12.75" hidden="1" customHeight="1"/>
    <row r="24" spans="1:10" ht="12.75" hidden="1" customHeight="1"/>
    <row r="25" spans="1:10" ht="12.75" hidden="1" customHeight="1">
      <c r="A25" s="103" t="s">
        <v>159</v>
      </c>
      <c r="B25" s="89"/>
      <c r="C25" s="61"/>
      <c r="D25" s="61"/>
      <c r="E25" s="89"/>
      <c r="F25" s="89"/>
      <c r="G25" s="89"/>
      <c r="H25" s="89"/>
      <c r="I25" s="89"/>
    </row>
    <row r="26" spans="1:10" ht="18" hidden="1" customHeight="1">
      <c r="A26" s="90" t="s">
        <v>160</v>
      </c>
      <c r="B26" s="89"/>
      <c r="C26" s="91"/>
      <c r="D26" s="61"/>
      <c r="E26" s="89"/>
      <c r="F26" s="89"/>
      <c r="G26" s="89"/>
      <c r="H26" s="89"/>
      <c r="I26" s="89"/>
    </row>
    <row r="27" spans="1:10" ht="13.5" hidden="1" thickBot="1">
      <c r="A27" s="89"/>
      <c r="B27" s="89"/>
      <c r="C27" s="61"/>
      <c r="D27" s="61"/>
      <c r="E27" s="89"/>
      <c r="F27" s="89"/>
      <c r="G27" s="89"/>
      <c r="H27" s="89"/>
      <c r="I27" s="89"/>
    </row>
    <row r="28" spans="1:10" s="84" customFormat="1" ht="15" hidden="1" customHeight="1" thickTop="1">
      <c r="A28" s="163"/>
      <c r="B28" s="164" t="s">
        <v>135</v>
      </c>
      <c r="C28" s="165"/>
      <c r="D28" s="390"/>
      <c r="E28" s="391"/>
      <c r="F28" s="391"/>
      <c r="G28" s="391"/>
      <c r="H28" s="392"/>
      <c r="I28" s="166"/>
      <c r="J28" s="167"/>
    </row>
    <row r="29" spans="1:10" s="84" customFormat="1" ht="51" hidden="1">
      <c r="A29" s="168" t="s">
        <v>136</v>
      </c>
      <c r="B29" s="92" t="s">
        <v>161</v>
      </c>
      <c r="C29" s="133"/>
      <c r="D29" s="393"/>
      <c r="E29" s="394"/>
      <c r="F29" s="394"/>
      <c r="G29" s="394"/>
      <c r="H29" s="395"/>
      <c r="I29" s="169"/>
      <c r="J29" s="170" t="s">
        <v>162</v>
      </c>
    </row>
    <row r="30" spans="1:10" s="84" customFormat="1" ht="15.75" hidden="1">
      <c r="A30" s="396" t="s">
        <v>163</v>
      </c>
      <c r="B30" s="397"/>
      <c r="C30" s="133"/>
      <c r="D30" s="400" t="s">
        <v>164</v>
      </c>
      <c r="E30" s="401"/>
      <c r="F30" s="401"/>
      <c r="G30" s="401"/>
      <c r="H30" s="401"/>
      <c r="I30" s="401"/>
      <c r="J30" s="171"/>
    </row>
    <row r="31" spans="1:10" s="87" customFormat="1" ht="51" hidden="1">
      <c r="A31" s="398"/>
      <c r="B31" s="399"/>
      <c r="C31" s="93" t="s">
        <v>141</v>
      </c>
      <c r="D31" s="93" t="s">
        <v>81</v>
      </c>
      <c r="E31" s="94" t="s">
        <v>165</v>
      </c>
      <c r="F31" s="95" t="s">
        <v>166</v>
      </c>
      <c r="G31" s="95" t="s">
        <v>167</v>
      </c>
      <c r="H31" s="95" t="s">
        <v>168</v>
      </c>
      <c r="I31" s="94" t="s">
        <v>169</v>
      </c>
      <c r="J31" s="172"/>
    </row>
    <row r="32" spans="1:10" s="84" customFormat="1" ht="51" hidden="1">
      <c r="A32" s="168" t="s">
        <v>148</v>
      </c>
      <c r="B32" s="94" t="s">
        <v>170</v>
      </c>
      <c r="C32" s="96"/>
      <c r="D32" s="96"/>
      <c r="E32" s="96"/>
      <c r="F32" s="96"/>
      <c r="G32" s="96"/>
      <c r="H32" s="96"/>
      <c r="I32" s="96"/>
      <c r="J32" s="170" t="s">
        <v>171</v>
      </c>
    </row>
    <row r="33" spans="1:12" s="84" customFormat="1" ht="63.75" hidden="1">
      <c r="A33" s="168"/>
      <c r="B33" s="100"/>
      <c r="C33" s="100" t="s">
        <v>102</v>
      </c>
      <c r="D33" s="97" t="s">
        <v>172</v>
      </c>
      <c r="E33" s="92">
        <v>35</v>
      </c>
      <c r="F33" s="98">
        <v>32</v>
      </c>
      <c r="G33" s="98">
        <v>33</v>
      </c>
      <c r="H33" s="98">
        <v>33</v>
      </c>
      <c r="I33" s="99">
        <f>H33/G33</f>
        <v>1</v>
      </c>
      <c r="J33" s="170" t="s">
        <v>173</v>
      </c>
    </row>
    <row r="34" spans="1:12" s="84" customFormat="1" ht="51" hidden="1">
      <c r="A34" s="168"/>
      <c r="B34" s="92"/>
      <c r="C34" s="92" t="s">
        <v>108</v>
      </c>
      <c r="D34" s="101" t="s">
        <v>174</v>
      </c>
      <c r="E34" s="100">
        <v>1000</v>
      </c>
      <c r="F34" s="98">
        <v>2000</v>
      </c>
      <c r="G34" s="98">
        <v>1900</v>
      </c>
      <c r="H34" s="98">
        <v>2100</v>
      </c>
      <c r="I34" s="99">
        <f>H34/G34</f>
        <v>1.1052631578947369</v>
      </c>
      <c r="J34" s="170" t="s">
        <v>175</v>
      </c>
    </row>
    <row r="35" spans="1:12" s="84" customFormat="1" ht="15" hidden="1" customHeight="1">
      <c r="A35" s="168"/>
      <c r="B35" s="92"/>
      <c r="C35" s="100" t="s">
        <v>176</v>
      </c>
      <c r="D35" s="96" t="s">
        <v>177</v>
      </c>
      <c r="E35" s="92">
        <v>5000</v>
      </c>
      <c r="F35" s="98">
        <v>7000</v>
      </c>
      <c r="G35" s="98">
        <v>6900</v>
      </c>
      <c r="H35" s="98">
        <v>3000</v>
      </c>
      <c r="I35" s="99">
        <f>H35/G35</f>
        <v>0.43478260869565216</v>
      </c>
      <c r="J35" s="172" t="s">
        <v>138</v>
      </c>
    </row>
    <row r="36" spans="1:12" s="84" customFormat="1" ht="15" hidden="1" customHeight="1">
      <c r="A36" s="168" t="s">
        <v>150</v>
      </c>
      <c r="B36" s="92" t="s">
        <v>178</v>
      </c>
      <c r="C36" s="92" t="s">
        <v>179</v>
      </c>
      <c r="D36" s="96" t="s">
        <v>180</v>
      </c>
      <c r="E36" s="98">
        <v>15</v>
      </c>
      <c r="F36" s="98">
        <v>25</v>
      </c>
      <c r="G36" s="98">
        <v>25</v>
      </c>
      <c r="H36" s="98">
        <v>25</v>
      </c>
      <c r="I36" s="99">
        <f>H36/G36</f>
        <v>1</v>
      </c>
      <c r="J36" s="172" t="s">
        <v>138</v>
      </c>
    </row>
    <row r="37" spans="1:12" s="84" customFormat="1" ht="15" hidden="1" customHeight="1">
      <c r="A37" s="173"/>
      <c r="B37" s="92"/>
      <c r="C37" s="96"/>
      <c r="D37" s="96"/>
      <c r="E37" s="92"/>
      <c r="F37" s="102"/>
      <c r="G37" s="102"/>
      <c r="H37" s="102"/>
      <c r="I37" s="102"/>
      <c r="J37" s="172" t="s">
        <v>138</v>
      </c>
    </row>
    <row r="38" spans="1:12" s="84" customFormat="1" ht="15" hidden="1" customHeight="1">
      <c r="A38" s="168"/>
      <c r="B38" s="92"/>
      <c r="C38" s="96"/>
      <c r="D38" s="96"/>
      <c r="E38" s="92"/>
      <c r="F38" s="102"/>
      <c r="G38" s="102"/>
      <c r="H38" s="102"/>
      <c r="I38" s="102"/>
      <c r="J38" s="172" t="s">
        <v>138</v>
      </c>
    </row>
    <row r="39" spans="1:12" s="84" customFormat="1" ht="15" hidden="1" customHeight="1">
      <c r="A39" s="168"/>
      <c r="B39" s="92"/>
      <c r="C39" s="96"/>
      <c r="D39" s="96"/>
      <c r="E39" s="92"/>
      <c r="F39" s="102"/>
      <c r="G39" s="102"/>
      <c r="H39" s="102"/>
      <c r="I39" s="102"/>
      <c r="J39" s="172" t="s">
        <v>138</v>
      </c>
    </row>
    <row r="40" spans="1:12" s="84" customFormat="1" ht="15" hidden="1" customHeight="1" thickBot="1">
      <c r="A40" s="174" t="s">
        <v>152</v>
      </c>
      <c r="B40" s="175" t="s">
        <v>153</v>
      </c>
      <c r="C40" s="176"/>
      <c r="D40" s="176"/>
      <c r="E40" s="175"/>
      <c r="F40" s="177"/>
      <c r="G40" s="177"/>
      <c r="H40" s="177"/>
      <c r="I40" s="177"/>
      <c r="J40" s="178" t="s">
        <v>138</v>
      </c>
    </row>
    <row r="44" spans="1:12" ht="12.75" customHeight="1">
      <c r="A44" s="321"/>
      <c r="B44" s="318" t="s">
        <v>72</v>
      </c>
      <c r="C44" s="26" t="s">
        <v>43</v>
      </c>
      <c r="D44" s="316"/>
      <c r="E44" s="317"/>
      <c r="F44" s="318" t="s">
        <v>42</v>
      </c>
      <c r="G44" s="387"/>
      <c r="H44" s="319"/>
      <c r="I44" s="26" t="s">
        <v>43</v>
      </c>
      <c r="J44" s="50"/>
      <c r="K44" s="402"/>
      <c r="L44" s="402"/>
    </row>
    <row r="45" spans="1:12">
      <c r="A45" s="321"/>
      <c r="B45" s="320"/>
      <c r="C45" s="26" t="s">
        <v>44</v>
      </c>
      <c r="D45" s="316"/>
      <c r="E45" s="317"/>
      <c r="F45" s="320"/>
      <c r="G45" s="388"/>
      <c r="H45" s="321"/>
      <c r="I45" s="26" t="s">
        <v>44</v>
      </c>
      <c r="J45" s="50"/>
      <c r="K45" s="402"/>
      <c r="L45" s="402"/>
    </row>
    <row r="46" spans="1:12" ht="33" customHeight="1">
      <c r="A46" s="321"/>
      <c r="B46" s="322"/>
      <c r="C46" s="26" t="s">
        <v>45</v>
      </c>
      <c r="D46" s="316"/>
      <c r="E46" s="317"/>
      <c r="F46" s="322"/>
      <c r="G46" s="389"/>
      <c r="H46" s="323"/>
      <c r="I46" s="26" t="s">
        <v>45</v>
      </c>
      <c r="J46" s="50"/>
      <c r="K46" s="402"/>
      <c r="L46" s="402"/>
    </row>
  </sheetData>
  <mergeCells count="16">
    <mergeCell ref="K44:L44"/>
    <mergeCell ref="D45:E45"/>
    <mergeCell ref="K45:L45"/>
    <mergeCell ref="D46:E46"/>
    <mergeCell ref="K46:L46"/>
    <mergeCell ref="A8:B8"/>
    <mergeCell ref="D7:I7"/>
    <mergeCell ref="D5:I5"/>
    <mergeCell ref="A44:A46"/>
    <mergeCell ref="F44:H46"/>
    <mergeCell ref="D28:H28"/>
    <mergeCell ref="D29:H29"/>
    <mergeCell ref="A30:B31"/>
    <mergeCell ref="D30:I30"/>
    <mergeCell ref="B44:B46"/>
    <mergeCell ref="D44:E44"/>
  </mergeCells>
  <printOptions horizontalCentered="1" vertic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zoomScale="90" zoomScaleNormal="90" workbookViewId="0">
      <selection activeCell="J9" sqref="J9:J12"/>
    </sheetView>
  </sheetViews>
  <sheetFormatPr defaultRowHeight="12.75"/>
  <cols>
    <col min="1" max="1" width="13" style="116" customWidth="1"/>
    <col min="2" max="2" width="26.5703125" style="116" customWidth="1"/>
    <col min="3" max="3" width="14.140625" style="116" customWidth="1"/>
    <col min="4" max="4" width="15.42578125" style="116" customWidth="1"/>
    <col min="5" max="5" width="17.42578125" style="116" customWidth="1"/>
    <col min="6" max="6" width="17.5703125" style="116" customWidth="1"/>
    <col min="7" max="7" width="19.7109375" style="116" customWidth="1"/>
    <col min="8" max="8" width="21.85546875" style="116" customWidth="1"/>
    <col min="9" max="9" width="24.85546875" style="116" customWidth="1"/>
    <col min="10" max="10" width="29" style="116" customWidth="1"/>
    <col min="11" max="11" width="25.140625" style="116" customWidth="1"/>
    <col min="12" max="12" width="14.42578125" style="116" customWidth="1"/>
    <col min="13" max="16384" width="9.140625" style="116"/>
  </cols>
  <sheetData>
    <row r="2" spans="1:11" s="123" customFormat="1" ht="15.75">
      <c r="A2" s="122" t="s">
        <v>181</v>
      </c>
      <c r="C2" s="124"/>
    </row>
    <row r="3" spans="1:11" s="119" customFormat="1">
      <c r="A3" s="118"/>
    </row>
    <row r="4" spans="1:11" s="121" customFormat="1">
      <c r="A4" s="120" t="s">
        <v>182</v>
      </c>
      <c r="C4" s="120"/>
    </row>
    <row r="5" spans="1:11" ht="13.5" thickBot="1">
      <c r="C5" s="115"/>
      <c r="E5" s="115"/>
      <c r="F5" s="115"/>
    </row>
    <row r="6" spans="1:11" ht="12.75" customHeight="1">
      <c r="A6" s="409" t="s">
        <v>183</v>
      </c>
      <c r="B6" s="403" t="s">
        <v>184</v>
      </c>
      <c r="C6" s="131" t="s">
        <v>185</v>
      </c>
      <c r="D6" s="131" t="s">
        <v>186</v>
      </c>
      <c r="E6" s="131" t="s">
        <v>187</v>
      </c>
      <c r="F6" s="131" t="s">
        <v>188</v>
      </c>
      <c r="G6" s="403" t="s">
        <v>210</v>
      </c>
      <c r="H6" s="403" t="s">
        <v>189</v>
      </c>
      <c r="I6" s="403" t="s">
        <v>190</v>
      </c>
      <c r="J6" s="403" t="s">
        <v>191</v>
      </c>
      <c r="K6" s="406" t="s">
        <v>79</v>
      </c>
    </row>
    <row r="7" spans="1:11" ht="12.75" customHeight="1">
      <c r="A7" s="410"/>
      <c r="B7" s="404"/>
      <c r="C7" s="114" t="s">
        <v>192</v>
      </c>
      <c r="D7" s="114" t="s">
        <v>193</v>
      </c>
      <c r="E7" s="114" t="s">
        <v>193</v>
      </c>
      <c r="F7" s="404" t="s">
        <v>194</v>
      </c>
      <c r="G7" s="404"/>
      <c r="H7" s="404"/>
      <c r="I7" s="404"/>
      <c r="J7" s="404"/>
      <c r="K7" s="407"/>
    </row>
    <row r="8" spans="1:11" ht="18.75" customHeight="1" thickBot="1">
      <c r="A8" s="411"/>
      <c r="B8" s="405"/>
      <c r="C8" s="132" t="s">
        <v>195</v>
      </c>
      <c r="D8" s="132" t="s">
        <v>195</v>
      </c>
      <c r="E8" s="132" t="s">
        <v>195</v>
      </c>
      <c r="F8" s="405"/>
      <c r="G8" s="405"/>
      <c r="H8" s="405"/>
      <c r="I8" s="405"/>
      <c r="J8" s="405"/>
      <c r="K8" s="408"/>
    </row>
    <row r="9" spans="1:11" ht="23.25" customHeight="1">
      <c r="A9" s="129" t="s">
        <v>196</v>
      </c>
      <c r="B9" s="264" t="s">
        <v>99</v>
      </c>
      <c r="C9" s="217">
        <v>400</v>
      </c>
      <c r="D9" s="218">
        <v>2021</v>
      </c>
      <c r="E9" s="218">
        <v>2021</v>
      </c>
      <c r="F9" s="245"/>
      <c r="G9" s="219">
        <v>400</v>
      </c>
      <c r="H9" s="217">
        <v>118800</v>
      </c>
      <c r="I9" s="217">
        <v>118800</v>
      </c>
      <c r="J9" s="217">
        <v>118800</v>
      </c>
      <c r="K9" s="130"/>
    </row>
    <row r="10" spans="1:11" ht="23.25" customHeight="1">
      <c r="A10" s="129" t="s">
        <v>197</v>
      </c>
      <c r="B10" s="263" t="s">
        <v>207</v>
      </c>
      <c r="C10" s="219">
        <v>1200</v>
      </c>
      <c r="D10" s="218">
        <v>2021</v>
      </c>
      <c r="E10" s="218">
        <v>2021</v>
      </c>
      <c r="F10" s="216"/>
      <c r="G10" s="219">
        <v>1200</v>
      </c>
      <c r="H10" s="219">
        <v>954000</v>
      </c>
      <c r="I10" s="219">
        <v>954000</v>
      </c>
      <c r="J10" s="219">
        <v>954000</v>
      </c>
      <c r="K10" s="261"/>
    </row>
    <row r="11" spans="1:11" ht="23.25" customHeight="1">
      <c r="A11" s="258" t="s">
        <v>198</v>
      </c>
      <c r="B11" s="264" t="s">
        <v>208</v>
      </c>
      <c r="C11" s="259">
        <v>1200</v>
      </c>
      <c r="D11" s="218">
        <v>2021</v>
      </c>
      <c r="E11" s="218">
        <v>2021</v>
      </c>
      <c r="F11" s="260"/>
      <c r="G11" s="259">
        <v>1200</v>
      </c>
      <c r="H11" s="259">
        <v>957000</v>
      </c>
      <c r="I11" s="259">
        <v>957000</v>
      </c>
      <c r="J11" s="259">
        <v>957000</v>
      </c>
      <c r="K11" s="261"/>
    </row>
    <row r="12" spans="1:11" ht="23.25" customHeight="1">
      <c r="A12" s="258"/>
      <c r="B12" s="262" t="s">
        <v>209</v>
      </c>
      <c r="C12" s="259">
        <v>1200</v>
      </c>
      <c r="D12" s="218">
        <v>2021</v>
      </c>
      <c r="E12" s="218">
        <v>2021</v>
      </c>
      <c r="F12" s="260"/>
      <c r="G12" s="259">
        <v>1200</v>
      </c>
      <c r="H12" s="259">
        <v>923520</v>
      </c>
      <c r="I12" s="259">
        <v>923520</v>
      </c>
      <c r="J12" s="259">
        <v>923520</v>
      </c>
      <c r="K12" s="261"/>
    </row>
    <row r="13" spans="1:11" ht="13.5" thickBot="1">
      <c r="A13" s="126"/>
      <c r="B13" s="127"/>
      <c r="C13" s="127"/>
      <c r="D13" s="127"/>
      <c r="E13" s="127"/>
      <c r="F13" s="127"/>
      <c r="G13" s="127" t="s">
        <v>199</v>
      </c>
      <c r="H13" s="127"/>
      <c r="I13" s="127"/>
      <c r="J13" s="127"/>
      <c r="K13" s="128"/>
    </row>
    <row r="16" spans="1:11" ht="12.75" customHeight="1"/>
    <row r="17" spans="1:12" s="121" customFormat="1">
      <c r="A17" s="120" t="s">
        <v>200</v>
      </c>
    </row>
    <row r="18" spans="1:12" ht="16.5" thickBot="1">
      <c r="C18" s="125"/>
      <c r="D18" s="117"/>
      <c r="E18" s="115"/>
      <c r="F18" s="115"/>
      <c r="G18" s="117"/>
      <c r="H18" s="115"/>
      <c r="I18" s="115"/>
    </row>
    <row r="19" spans="1:12" ht="18.75" customHeight="1">
      <c r="A19" s="409" t="s">
        <v>183</v>
      </c>
      <c r="B19" s="403" t="s">
        <v>184</v>
      </c>
      <c r="C19" s="131" t="s">
        <v>201</v>
      </c>
      <c r="D19" s="131" t="s">
        <v>185</v>
      </c>
      <c r="E19" s="131" t="s">
        <v>186</v>
      </c>
      <c r="F19" s="131" t="s">
        <v>202</v>
      </c>
      <c r="G19" s="131" t="s">
        <v>203</v>
      </c>
      <c r="H19" s="403" t="s">
        <v>204</v>
      </c>
      <c r="I19" s="403" t="s">
        <v>190</v>
      </c>
      <c r="J19" s="403" t="s">
        <v>189</v>
      </c>
      <c r="K19" s="403" t="s">
        <v>191</v>
      </c>
      <c r="L19" s="406" t="s">
        <v>79</v>
      </c>
    </row>
    <row r="20" spans="1:12">
      <c r="A20" s="410"/>
      <c r="B20" s="404"/>
      <c r="C20" s="114" t="s">
        <v>205</v>
      </c>
      <c r="D20" s="114" t="s">
        <v>192</v>
      </c>
      <c r="E20" s="114" t="s">
        <v>193</v>
      </c>
      <c r="F20" s="114" t="s">
        <v>193</v>
      </c>
      <c r="G20" s="114" t="s">
        <v>194</v>
      </c>
      <c r="H20" s="404"/>
      <c r="I20" s="404"/>
      <c r="J20" s="404"/>
      <c r="K20" s="404"/>
      <c r="L20" s="407"/>
    </row>
    <row r="21" spans="1:12" ht="13.5" thickBot="1">
      <c r="A21" s="411"/>
      <c r="B21" s="405"/>
      <c r="C21" s="132"/>
      <c r="D21" s="132" t="s">
        <v>195</v>
      </c>
      <c r="E21" s="132" t="s">
        <v>195</v>
      </c>
      <c r="F21" s="132" t="s">
        <v>195</v>
      </c>
      <c r="G21" s="132"/>
      <c r="H21" s="405"/>
      <c r="I21" s="405"/>
      <c r="J21" s="405"/>
      <c r="K21" s="405"/>
      <c r="L21" s="408"/>
    </row>
    <row r="22" spans="1:12">
      <c r="A22" s="270" t="s">
        <v>206</v>
      </c>
      <c r="B22" s="273" t="s">
        <v>206</v>
      </c>
      <c r="C22" s="273" t="s">
        <v>206</v>
      </c>
      <c r="D22" s="273" t="s">
        <v>206</v>
      </c>
      <c r="E22" s="273" t="s">
        <v>206</v>
      </c>
      <c r="F22" s="273" t="s">
        <v>206</v>
      </c>
      <c r="G22" s="273" t="s">
        <v>206</v>
      </c>
      <c r="H22" s="273" t="s">
        <v>206</v>
      </c>
      <c r="I22" s="273" t="s">
        <v>206</v>
      </c>
      <c r="J22" s="273" t="s">
        <v>206</v>
      </c>
      <c r="K22" s="273" t="s">
        <v>206</v>
      </c>
      <c r="L22" s="274" t="s">
        <v>206</v>
      </c>
    </row>
    <row r="23" spans="1:12">
      <c r="A23" s="271" t="s">
        <v>206</v>
      </c>
      <c r="B23" s="275" t="s">
        <v>206</v>
      </c>
      <c r="C23" s="275" t="s">
        <v>206</v>
      </c>
      <c r="D23" s="275" t="s">
        <v>206</v>
      </c>
      <c r="E23" s="275" t="s">
        <v>206</v>
      </c>
      <c r="F23" s="275" t="s">
        <v>206</v>
      </c>
      <c r="G23" s="275" t="s">
        <v>206</v>
      </c>
      <c r="H23" s="275" t="s">
        <v>206</v>
      </c>
      <c r="I23" s="275" t="s">
        <v>206</v>
      </c>
      <c r="J23" s="275" t="s">
        <v>206</v>
      </c>
      <c r="K23" s="275" t="s">
        <v>206</v>
      </c>
      <c r="L23" s="276" t="s">
        <v>206</v>
      </c>
    </row>
    <row r="24" spans="1:12">
      <c r="A24" s="271" t="s">
        <v>206</v>
      </c>
      <c r="B24" s="275" t="s">
        <v>206</v>
      </c>
      <c r="C24" s="275" t="s">
        <v>206</v>
      </c>
      <c r="D24" s="275" t="s">
        <v>206</v>
      </c>
      <c r="E24" s="275" t="s">
        <v>206</v>
      </c>
      <c r="F24" s="275" t="s">
        <v>206</v>
      </c>
      <c r="G24" s="275" t="s">
        <v>206</v>
      </c>
      <c r="H24" s="275" t="s">
        <v>206</v>
      </c>
      <c r="I24" s="275" t="s">
        <v>206</v>
      </c>
      <c r="J24" s="275" t="s">
        <v>206</v>
      </c>
      <c r="K24" s="275" t="s">
        <v>206</v>
      </c>
      <c r="L24" s="276" t="s">
        <v>206</v>
      </c>
    </row>
    <row r="25" spans="1:12" ht="13.5" thickBot="1">
      <c r="A25" s="272" t="s">
        <v>206</v>
      </c>
      <c r="B25" s="277" t="s">
        <v>206</v>
      </c>
      <c r="C25" s="277" t="s">
        <v>206</v>
      </c>
      <c r="D25" s="277" t="s">
        <v>206</v>
      </c>
      <c r="E25" s="277" t="s">
        <v>206</v>
      </c>
      <c r="F25" s="277" t="s">
        <v>206</v>
      </c>
      <c r="G25" s="277" t="s">
        <v>206</v>
      </c>
      <c r="H25" s="277" t="s">
        <v>206</v>
      </c>
      <c r="I25" s="277" t="s">
        <v>206</v>
      </c>
      <c r="J25" s="277" t="s">
        <v>206</v>
      </c>
      <c r="K25" s="277" t="s">
        <v>206</v>
      </c>
      <c r="L25" s="278" t="s">
        <v>206</v>
      </c>
    </row>
    <row r="29" spans="1:12">
      <c r="A29" s="318" t="s">
        <v>72</v>
      </c>
      <c r="B29" s="319"/>
      <c r="C29" s="26" t="s">
        <v>43</v>
      </c>
      <c r="D29" s="316"/>
      <c r="E29" s="317"/>
      <c r="F29" s="330" t="s">
        <v>42</v>
      </c>
      <c r="G29" s="26" t="s">
        <v>43</v>
      </c>
      <c r="H29" s="316"/>
      <c r="I29" s="317"/>
    </row>
    <row r="30" spans="1:12">
      <c r="A30" s="320"/>
      <c r="B30" s="321"/>
      <c r="C30" s="26" t="s">
        <v>44</v>
      </c>
      <c r="D30" s="316"/>
      <c r="E30" s="317"/>
      <c r="F30" s="331"/>
      <c r="G30" s="26" t="s">
        <v>44</v>
      </c>
      <c r="H30" s="316"/>
      <c r="I30" s="317"/>
    </row>
    <row r="31" spans="1:12">
      <c r="A31" s="322"/>
      <c r="B31" s="323"/>
      <c r="C31" s="26" t="s">
        <v>45</v>
      </c>
      <c r="D31" s="316"/>
      <c r="E31" s="317"/>
      <c r="F31" s="332"/>
      <c r="G31" s="26" t="s">
        <v>45</v>
      </c>
      <c r="H31" s="316"/>
      <c r="I31" s="317"/>
    </row>
  </sheetData>
  <mergeCells count="23">
    <mergeCell ref="A29:B31"/>
    <mergeCell ref="D29:E29"/>
    <mergeCell ref="F29:F31"/>
    <mergeCell ref="H29:I29"/>
    <mergeCell ref="D30:E30"/>
    <mergeCell ref="H30:I30"/>
    <mergeCell ref="D31:E31"/>
    <mergeCell ref="H31:I31"/>
    <mergeCell ref="A6:A8"/>
    <mergeCell ref="A19:A21"/>
    <mergeCell ref="B19:B21"/>
    <mergeCell ref="H19:H21"/>
    <mergeCell ref="I19:I21"/>
    <mergeCell ref="B6:B8"/>
    <mergeCell ref="J19:J21"/>
    <mergeCell ref="L19:L21"/>
    <mergeCell ref="K6:K8"/>
    <mergeCell ref="F7:F8"/>
    <mergeCell ref="K19:K21"/>
    <mergeCell ref="G6:G8"/>
    <mergeCell ref="H6:H8"/>
    <mergeCell ref="I6:I8"/>
    <mergeCell ref="J6:J8"/>
  </mergeCells>
  <printOptions horizontalCentered="1" verticalCentered="1"/>
  <pageMargins left="0" right="0" top="0" bottom="0" header="0" footer="0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Aneksi nr.1</vt:lpstr>
      <vt:lpstr>Aneksi nr.2</vt:lpstr>
      <vt:lpstr>Aneksi nr. 3</vt:lpstr>
      <vt:lpstr>Aneksi nr. 4</vt:lpstr>
      <vt:lpstr>Aneksi nr. 5</vt:lpstr>
      <vt:lpstr>'Aneksi nr. 3'!Print_Area</vt:lpstr>
      <vt:lpstr>'Aneksi nr. 4'!Print_Area</vt:lpstr>
      <vt:lpstr>'Aneksi nr. 5'!Print_Area</vt:lpstr>
      <vt:lpstr>'Aneksi nr.1'!Print_Area</vt:lpstr>
      <vt:lpstr>'Aneksi nr.2'!Print_Area</vt:lpstr>
    </vt:vector>
  </TitlesOfParts>
  <Manager/>
  <Company>MoF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Gopri</dc:creator>
  <cp:keywords/>
  <dc:description/>
  <cp:lastModifiedBy>user</cp:lastModifiedBy>
  <cp:revision/>
  <dcterms:created xsi:type="dcterms:W3CDTF">2006-01-12T07:01:41Z</dcterms:created>
  <dcterms:modified xsi:type="dcterms:W3CDTF">2023-04-27T14:13:58Z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